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demlev" sheetId="1" r:id="rId1"/>
    <sheet name="EgyszMerleg" sheetId="2" r:id="rId2"/>
    <sheet name="Leltár" sheetId="3" r:id="rId3"/>
    <sheet name="Pénzforgalom" sheetId="4" r:id="rId4"/>
    <sheet name="T_eszk_leltár" sheetId="5" r:id="rId5"/>
  </sheets>
  <definedNames/>
  <calcPr fullCalcOnLoad="1"/>
</workbook>
</file>

<file path=xl/sharedStrings.xml><?xml version="1.0" encoding="utf-8"?>
<sst xmlns="http://schemas.openxmlformats.org/spreadsheetml/2006/main" count="305" uniqueCount="229">
  <si>
    <t>1  8  5  4  9  3  5  9    9  1  9  9    5  6  9   0  9</t>
  </si>
  <si>
    <t xml:space="preserve">                                       Statisztikai számjel vagy adószám</t>
  </si>
  <si>
    <r>
      <t xml:space="preserve">Az egyéb szervezet megnevezése: </t>
    </r>
    <r>
      <rPr>
        <b/>
        <sz val="14"/>
        <rFont val="Arial"/>
        <family val="2"/>
      </rPr>
      <t>Baptista Bibiliai Közösség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Alapítvány</t>
    </r>
    <r>
      <rPr>
        <sz val="14"/>
        <rFont val="Arial"/>
        <family val="2"/>
      </rPr>
      <t xml:space="preserve"> </t>
    </r>
  </si>
  <si>
    <r>
      <t xml:space="preserve">Az egyéb szervezet címe:                </t>
    </r>
    <r>
      <rPr>
        <b/>
        <sz val="14"/>
        <rFont val="Arial"/>
        <family val="2"/>
      </rPr>
      <t xml:space="preserve">4029 Debrecen, Faraktár u. 42. sz. </t>
    </r>
    <r>
      <rPr>
        <sz val="12"/>
        <rFont val="Arial"/>
        <family val="2"/>
      </rPr>
      <t xml:space="preserve">                 </t>
    </r>
  </si>
  <si>
    <t xml:space="preserve"> KÖZHASZNÚ ALAPÍTVÁNY EGYSZERŰSÍTETT MÉRLEG EREDMÉNYLEVEZETÉSE</t>
  </si>
  <si>
    <t xml:space="preserve">  2007 ÉV</t>
  </si>
  <si>
    <t>ezer forintban</t>
  </si>
  <si>
    <t>Sor-
szám</t>
  </si>
  <si>
    <t>A tétel megnevezése</t>
  </si>
  <si>
    <t>Előző év</t>
  </si>
  <si>
    <t>Előző év(ek)
helyesbítései</t>
  </si>
  <si>
    <t>Tárgyév</t>
  </si>
  <si>
    <t>1.</t>
  </si>
  <si>
    <t>A) Összes közhasznú tevékenység bevétele (I.+ II. )</t>
  </si>
  <si>
    <t>2.</t>
  </si>
  <si>
    <t>I.  PÉNZÜGYILEG RENDEZETT BEVÉTELEK (1+2+3+4+5)</t>
  </si>
  <si>
    <t>3.</t>
  </si>
  <si>
    <t xml:space="preserve">    1. Közhasznú célú működésre kapott támogatás </t>
  </si>
  <si>
    <t>4.</t>
  </si>
  <si>
    <t xml:space="preserve">        a) alapítótól</t>
  </si>
  <si>
    <t>5.</t>
  </si>
  <si>
    <t xml:space="preserve">        b) központi költségvetésből</t>
  </si>
  <si>
    <t>6.</t>
  </si>
  <si>
    <t xml:space="preserve">        c) egyéb, ebből 1 %    Ft</t>
  </si>
  <si>
    <t>7.</t>
  </si>
  <si>
    <t xml:space="preserve">    2. Pályázati úton nyert támogatás</t>
  </si>
  <si>
    <t>8.</t>
  </si>
  <si>
    <t xml:space="preserve">    3. Közhasznú tevékenységből származó bevétel</t>
  </si>
  <si>
    <t>9.</t>
  </si>
  <si>
    <t xml:space="preserve">    4. Tagdíjból származó bevétel</t>
  </si>
  <si>
    <t>10.</t>
  </si>
  <si>
    <t xml:space="preserve">    5. Egyéb bevétel</t>
  </si>
  <si>
    <t>11.</t>
  </si>
  <si>
    <t>II. PÉNZBEVÉTELT NEM JELENTŐ BEVÉTELEK</t>
  </si>
  <si>
    <t>12.</t>
  </si>
  <si>
    <t>B) Vállalkozási tevékenység bevétele (1.+ 2. sor)</t>
  </si>
  <si>
    <t>13.</t>
  </si>
  <si>
    <t xml:space="preserve">     1. Pénzügyileg rendezett bevételek</t>
  </si>
  <si>
    <t>14.</t>
  </si>
  <si>
    <t xml:space="preserve">     2. Pénzbevételt nem jelentő bevételek</t>
  </si>
  <si>
    <t>15.</t>
  </si>
  <si>
    <t>C) Tényleges pénzbevételek  (A/I. + B/1.)</t>
  </si>
  <si>
    <t>16.</t>
  </si>
  <si>
    <t>D)  Pénzbevételt nem jelentő bevételek (A/II. + B/2.)</t>
  </si>
  <si>
    <t>17.</t>
  </si>
  <si>
    <t>E)  Közhasznú tevékenység ráfordításai (1+2+3+4)</t>
  </si>
  <si>
    <t>18.</t>
  </si>
  <si>
    <t xml:space="preserve">      1. Ráfordításként érvényesíthető kiadások</t>
  </si>
  <si>
    <t>19.</t>
  </si>
  <si>
    <t xml:space="preserve">      2. Ráfordítást jelentő eszközváltozások</t>
  </si>
  <si>
    <t>20.</t>
  </si>
  <si>
    <t xml:space="preserve">      3. Ráfordítást jelentő elszámolások</t>
  </si>
  <si>
    <t>21.</t>
  </si>
  <si>
    <t xml:space="preserve">      4. Ráfordításként nem érvényesíthető kiadások</t>
  </si>
  <si>
    <t>22.</t>
  </si>
  <si>
    <t>F) Vállalkozási tevékenység ráfordításai (1 +2 +3 +4)</t>
  </si>
  <si>
    <t>23.</t>
  </si>
  <si>
    <t>24.</t>
  </si>
  <si>
    <t>25.</t>
  </si>
  <si>
    <t>26.</t>
  </si>
  <si>
    <t>27.</t>
  </si>
  <si>
    <r>
      <t xml:space="preserve"> </t>
    </r>
    <r>
      <rPr>
        <b/>
        <sz val="13"/>
        <rFont val="Arial"/>
        <family val="2"/>
      </rPr>
      <t>G. Közhasznú tevékenység eredménye</t>
    </r>
    <r>
      <rPr>
        <sz val="13"/>
        <rFont val="Arial"/>
        <family val="2"/>
      </rPr>
      <t xml:space="preserve">  (1+2)</t>
    </r>
  </si>
  <si>
    <t>28.</t>
  </si>
  <si>
    <t xml:space="preserve">      1. Tárgyévi pénzügyi eredmény   (A/I-E/1-E/4.)</t>
  </si>
  <si>
    <t>29.</t>
  </si>
  <si>
    <t xml:space="preserve">      2. Nem pénzben realizált eredmény  (A/II-E/2-E/3)</t>
  </si>
  <si>
    <t>30.</t>
  </si>
  <si>
    <r>
      <t xml:space="preserve"> H. Vállalkozási tevékenység eredménye  </t>
    </r>
    <r>
      <rPr>
        <sz val="13"/>
        <rFont val="Arial"/>
        <family val="2"/>
      </rPr>
      <t>(1+2)</t>
    </r>
  </si>
  <si>
    <t>31.</t>
  </si>
  <si>
    <t xml:space="preserve">      1. Tárgyév adóalapot jelentő pénzügyi eredménye                               (B/I-F/1-F/4)</t>
  </si>
  <si>
    <t>32.</t>
  </si>
  <si>
    <t xml:space="preserve">      2. Nem pénzben realizált – adóalapot jelentő – tárgyévi eredmény      (B/2-F/2-F/3)</t>
  </si>
  <si>
    <t>33.</t>
  </si>
  <si>
    <r>
      <t xml:space="preserve"> I. Összes pénzügyi eredmény  </t>
    </r>
    <r>
      <rPr>
        <sz val="13"/>
        <rFont val="Arial"/>
        <family val="2"/>
      </rPr>
      <t>(G/1+H/1)</t>
    </r>
  </si>
  <si>
    <t>34.</t>
  </si>
  <si>
    <r>
      <t xml:space="preserve"> J. Nem pénzben realizált eredmény  </t>
    </r>
    <r>
      <rPr>
        <sz val="13"/>
        <rFont val="Arial"/>
        <family val="2"/>
      </rPr>
      <t>(G/2+H/2)</t>
    </r>
  </si>
  <si>
    <t>35.</t>
  </si>
  <si>
    <t xml:space="preserve"> K. Adófizetési kötelezettség</t>
  </si>
  <si>
    <t>36.</t>
  </si>
  <si>
    <t xml:space="preserve"> L) Vállalkozási tevékenység tárgyévi adózott eredménye (H-K)</t>
  </si>
  <si>
    <t>TÁJÉKOZTATÓ ADATOK</t>
  </si>
  <si>
    <t>37.</t>
  </si>
  <si>
    <t xml:space="preserve"> A. Pénzügyileg rendezett személyi jellegű ráfordítások</t>
  </si>
  <si>
    <t>38.</t>
  </si>
  <si>
    <t xml:space="preserve">       1. Bérköltség</t>
  </si>
  <si>
    <t>39.</t>
  </si>
  <si>
    <t xml:space="preserve">           ebből: - megbízási díjak</t>
  </si>
  <si>
    <t>40.</t>
  </si>
  <si>
    <t xml:space="preserve">                     - tiszteletdíjak</t>
  </si>
  <si>
    <t>41.</t>
  </si>
  <si>
    <t xml:space="preserve">        2. Személyi jellegű egyéb kifizetések</t>
  </si>
  <si>
    <t>42.</t>
  </si>
  <si>
    <t xml:space="preserve">        3. Bérjárulékok</t>
  </si>
  <si>
    <t>43.</t>
  </si>
  <si>
    <t xml:space="preserve"> B. A szervezet által nyújtott támogatások (pénzügyileg rendezettek)</t>
  </si>
  <si>
    <t>44.</t>
  </si>
  <si>
    <t xml:space="preserve">       ebből: A Korm. rend. 16. § (5) bekezdése szerint kötelezettségként elszámolt és tovább utalt,                 illetve átadott támogatás </t>
  </si>
  <si>
    <t>Kelt: _____________________________________________</t>
  </si>
  <si>
    <t>______________________________________________</t>
  </si>
  <si>
    <t xml:space="preserve">a szervezet vezetője </t>
  </si>
  <si>
    <r>
      <t xml:space="preserve">1707 (E. M. E. 01.) 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 xml:space="preserve">AB </t>
    </r>
    <r>
      <rPr>
        <i/>
        <sz val="12"/>
        <rFont val="Arial"/>
        <family val="2"/>
      </rPr>
      <t xml:space="preserve">- NYOMTATVÁNY                                                  </t>
    </r>
    <r>
      <rPr>
        <b/>
        <sz val="12"/>
        <rFont val="Arial"/>
        <family val="2"/>
      </rPr>
      <t xml:space="preserve"> P.H.</t>
    </r>
  </si>
  <si>
    <t>(képviselője)</t>
  </si>
  <si>
    <t xml:space="preserve"> KÖZHASZNÚ ALAPÍTVÁNY EGYSZERŰSÍTETT MÉRLEGE</t>
  </si>
  <si>
    <t>adatok E Ft-ban</t>
  </si>
  <si>
    <t>Jelentős össz.
helyesbítések</t>
  </si>
  <si>
    <t>A) Befektetett eszközök (2.+3.+4. sor)</t>
  </si>
  <si>
    <t>I. Immateriélis javak</t>
  </si>
  <si>
    <t>II. Tárgyi eszközök</t>
  </si>
  <si>
    <t>III. Befektetett pénzügyi eszközök</t>
  </si>
  <si>
    <t>B) Forgóeszközök (6.+7.+11.+12. sor)</t>
  </si>
  <si>
    <t>I. Készletek</t>
  </si>
  <si>
    <t xml:space="preserve">II. Követelések </t>
  </si>
  <si>
    <t>III. Értékpapírok</t>
  </si>
  <si>
    <t>IV. Pénzeszközök</t>
  </si>
  <si>
    <r>
      <t xml:space="preserve">ESZKÖZÖK (aktívák) ÖSSZESEN </t>
    </r>
    <r>
      <rPr>
        <sz val="13"/>
        <rFont val="Arial"/>
        <family val="2"/>
      </rPr>
      <t xml:space="preserve">[(1.+5. sor) </t>
    </r>
  </si>
  <si>
    <t>C) Saját tőke (15.+18.+17.+18. sor)</t>
  </si>
  <si>
    <t>I.  INDULÓ TŐKE</t>
  </si>
  <si>
    <t>II. TŐKEVÁLTOZÁS</t>
  </si>
  <si>
    <t>III. LEKÖTÖTT TARTALÉK</t>
  </si>
  <si>
    <t>IV. TÁRGYÉVI EREDMÉNY ALAPTEVÉKENYSÉGBŐL                             (KÖZHASZNÚ TEVÉKENYSÉGBŐL)</t>
  </si>
  <si>
    <t xml:space="preserve">V. TÁRGYÉVI EREDMÉNY VÁLLALKOZÁSI TEVÉKENYSÉGBŐL  </t>
  </si>
  <si>
    <t>D) Tartalék</t>
  </si>
  <si>
    <t>E) Céltartalékok</t>
  </si>
  <si>
    <t>F) Kötelezettségek (22.+23. sor)</t>
  </si>
  <si>
    <t>I. Hosszú lejáratú kötelezettségek</t>
  </si>
  <si>
    <t>II. Rövid lejáratú kötelezettségek (24.+25.-26. sor)</t>
  </si>
  <si>
    <t>FORRÁSOK (passzívák) ÖSSZESEN (14.+19.+20.+21. sor)</t>
  </si>
  <si>
    <t xml:space="preserve">Az egyéb szervezet vezetője </t>
  </si>
  <si>
    <r>
      <t>T.1707/2001</t>
    </r>
    <r>
      <rPr>
        <i/>
        <sz val="12"/>
        <rFont val="Arial"/>
        <family val="2"/>
      </rPr>
      <t xml:space="preserve"> NYOMTATVÁNY                                                                </t>
    </r>
    <r>
      <rPr>
        <b/>
        <sz val="12"/>
        <rFont val="Arial"/>
        <family val="2"/>
      </rPr>
      <t xml:space="preserve"> P.H.</t>
    </r>
  </si>
  <si>
    <t>Baptista Bibliai Közösség Alapítvány</t>
  </si>
  <si>
    <t>4034 Debrecen, Jámbor Lajos u. 22.</t>
  </si>
  <si>
    <t>Leltár</t>
  </si>
  <si>
    <t xml:space="preserve">2007. december 31. </t>
  </si>
  <si>
    <t>(Ft-ban)</t>
  </si>
  <si>
    <t>A. Eszközök</t>
  </si>
  <si>
    <t>1. Tárgyi eszközök (külön leltár alapján)</t>
  </si>
  <si>
    <t>2. Követelések:</t>
  </si>
  <si>
    <t>Munkaadói járulék</t>
  </si>
  <si>
    <t>Munkavállalói járulék</t>
  </si>
  <si>
    <t>Nyugdíjjárulék</t>
  </si>
  <si>
    <t>EHO</t>
  </si>
  <si>
    <t>Összes követelés:</t>
  </si>
  <si>
    <t>4. Pénzeszközök:</t>
  </si>
  <si>
    <t>Bankszámlán</t>
  </si>
  <si>
    <t>Pénztárban</t>
  </si>
  <si>
    <t>Összesen:</t>
  </si>
  <si>
    <t>Mindösszesen:</t>
  </si>
  <si>
    <t>B. Források:</t>
  </si>
  <si>
    <t>C. Saját tőke</t>
  </si>
  <si>
    <t>I.  Induló tőke</t>
  </si>
  <si>
    <t>II. Tőkeváltozás</t>
  </si>
  <si>
    <t>III. Lekötött tartalék</t>
  </si>
  <si>
    <t>IV. Tárgyévi eredmény alaptevékenységből</t>
  </si>
  <si>
    <t>V.  Tárgyévi vállalkozási eredmény</t>
  </si>
  <si>
    <t xml:space="preserve">D. Tartalék </t>
  </si>
  <si>
    <t>F.. Rövid lejáratú kötelezettségek:</t>
  </si>
  <si>
    <t>SZJA</t>
  </si>
  <si>
    <t>Egészségbiztosítási járulék</t>
  </si>
  <si>
    <t>Egészségügyi járulék</t>
  </si>
  <si>
    <t>Nyugdíjbizt. járulék</t>
  </si>
  <si>
    <t>Magánnyugdíjpénztári tagdíj</t>
  </si>
  <si>
    <t>Önkéntes nyugdíjpénztári tagdíj</t>
  </si>
  <si>
    <t>Nettó munkabér</t>
  </si>
  <si>
    <t xml:space="preserve">Debrecen, 2008. május 31. </t>
  </si>
  <si>
    <t>vezető</t>
  </si>
  <si>
    <t>Pénzforgalmi adatok</t>
  </si>
  <si>
    <t>1. Bevételek</t>
  </si>
  <si>
    <t>Belföldi magánszemélyek adománya</t>
  </si>
  <si>
    <t>Bérleti díj bevételek</t>
  </si>
  <si>
    <t>Eszközértékesítés bevétele</t>
  </si>
  <si>
    <t>Kamatjóváírás</t>
  </si>
  <si>
    <t>Magánnyugdíjpénztári tagdíj visszautalása</t>
  </si>
  <si>
    <t>Kölcsön felvét</t>
  </si>
  <si>
    <t>Átfutó bevételek</t>
  </si>
  <si>
    <t>Összes bevétel:</t>
  </si>
  <si>
    <t>2. Kiadások</t>
  </si>
  <si>
    <t>Bérköltség</t>
  </si>
  <si>
    <t>Bérjárulékok</t>
  </si>
  <si>
    <t>Bérleti díjak</t>
  </si>
  <si>
    <t>Kisértékű tárgyi eszközök</t>
  </si>
  <si>
    <t>Irodaszer, nyomtatvány, csomagolóanyag</t>
  </si>
  <si>
    <t>Fűtés, világítás, vízdíj</t>
  </si>
  <si>
    <t>Telefon, telefax, posta, bank</t>
  </si>
  <si>
    <t>Üzemanyag</t>
  </si>
  <si>
    <t>Tisztítószerek</t>
  </si>
  <si>
    <t>Ügyviteli díj</t>
  </si>
  <si>
    <t>Reprezentáció</t>
  </si>
  <si>
    <t>Karbantartás</t>
  </si>
  <si>
    <t>Hatósági díjak, illetékek</t>
  </si>
  <si>
    <t>Reklám, hirdetés, dekoráció</t>
  </si>
  <si>
    <t>Egyéb kisebb beszerzések</t>
  </si>
  <si>
    <t>Adott támogatások</t>
  </si>
  <si>
    <t>Beruházás</t>
  </si>
  <si>
    <t>Kölcsön törlesztése</t>
  </si>
  <si>
    <t>Bérből levont adók, járulékok befizetése</t>
  </si>
  <si>
    <t>Összes kiadás:</t>
  </si>
  <si>
    <t>Nyitó pénzkészlet:</t>
  </si>
  <si>
    <t>Bevétel:</t>
  </si>
  <si>
    <t>Kiadás:</t>
  </si>
  <si>
    <t>Záró pénzkészlet:</t>
  </si>
  <si>
    <t>Debrecen, 2008. május 31.</t>
  </si>
  <si>
    <t>Levonások</t>
  </si>
  <si>
    <t>Befizetések</t>
  </si>
  <si>
    <t>Eltérés</t>
  </si>
  <si>
    <t>Munkavállalói j.</t>
  </si>
  <si>
    <t>Mnyptár tagdíj</t>
  </si>
  <si>
    <t>Eü. Járulék</t>
  </si>
  <si>
    <t>Nettó bér</t>
  </si>
  <si>
    <t>a befektetett eszközökről</t>
  </si>
  <si>
    <t>2007. december 31.</t>
  </si>
  <si>
    <t>S.sz.</t>
  </si>
  <si>
    <t>Lelt.   szám</t>
  </si>
  <si>
    <t>Megnevezés</t>
  </si>
  <si>
    <t>Bruttó    érték</t>
  </si>
  <si>
    <t>Eddig elsz. écs.</t>
  </si>
  <si>
    <t>Tárgyévi écs.</t>
  </si>
  <si>
    <t>Nettó érték</t>
  </si>
  <si>
    <t>Lakóház  Db. Jámbor L. utca</t>
  </si>
  <si>
    <t>Lakóház  Db. Faraktár u.</t>
  </si>
  <si>
    <t>Dunakeszi ingatlan</t>
  </si>
  <si>
    <t>Ingatlanok összesen</t>
  </si>
  <si>
    <t>Utánfutó</t>
  </si>
  <si>
    <t>Nyomtató</t>
  </si>
  <si>
    <t>Digitális zongora</t>
  </si>
  <si>
    <t>Laptop</t>
  </si>
  <si>
    <t>Clavinova</t>
  </si>
  <si>
    <t>Foly. leírású tárgyi eszk. össz.</t>
  </si>
  <si>
    <t>Tárgyi eszközök összesen</t>
  </si>
  <si>
    <t>Befektetett eszközök 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</si>
</sst>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0">
    <font>
      <sz val="10"/>
      <name val="Arial"/>
      <family val="2"/>
    </font>
    <font>
      <sz val="10"/>
      <name val="Arial CE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2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right" vertical="center"/>
      <protection/>
    </xf>
    <xf numFmtId="164" fontId="9" fillId="0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 applyProtection="1">
      <alignment horizontal="right" vertical="center"/>
      <protection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/>
    </xf>
    <xf numFmtId="164" fontId="9" fillId="0" borderId="7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horizontal="left" vertical="center" wrapText="1"/>
    </xf>
    <xf numFmtId="165" fontId="6" fillId="2" borderId="8" xfId="0" applyNumberFormat="1" applyFont="1" applyFill="1" applyBorder="1" applyAlignment="1" applyProtection="1">
      <alignment horizontal="right" vertical="center"/>
      <protection/>
    </xf>
    <xf numFmtId="165" fontId="6" fillId="2" borderId="9" xfId="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7" fillId="0" borderId="11" xfId="0" applyFont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4" fontId="4" fillId="0" borderId="13" xfId="0" applyFont="1" applyBorder="1" applyAlignment="1">
      <alignment horizontal="center" vertical="center"/>
    </xf>
    <xf numFmtId="164" fontId="6" fillId="0" borderId="14" xfId="0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164" fontId="4" fillId="0" borderId="5" xfId="0" applyFont="1" applyBorder="1" applyAlignment="1">
      <alignment horizontal="center" vertical="center"/>
    </xf>
    <xf numFmtId="164" fontId="6" fillId="0" borderId="1" xfId="0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4" fontId="4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164" fontId="4" fillId="0" borderId="19" xfId="0" applyFont="1" applyBorder="1" applyAlignment="1">
      <alignment horizontal="center" vertical="center"/>
    </xf>
    <xf numFmtId="164" fontId="9" fillId="0" borderId="20" xfId="0" applyFont="1" applyBorder="1" applyAlignment="1">
      <alignment vertical="center" wrapText="1"/>
    </xf>
    <xf numFmtId="165" fontId="4" fillId="0" borderId="21" xfId="0" applyNumberFormat="1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10" fillId="0" borderId="0" xfId="0" applyFont="1" applyAlignment="1">
      <alignment horizontal="left" vertical="center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Border="1" applyAlignment="1">
      <alignment horizontal="right"/>
    </xf>
    <xf numFmtId="164" fontId="9" fillId="0" borderId="5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22" xfId="0" applyNumberFormat="1" applyFont="1" applyFill="1" applyBorder="1" applyAlignment="1">
      <alignment horizontal="right" vertical="center"/>
    </xf>
    <xf numFmtId="164" fontId="5" fillId="0" borderId="20" xfId="0" applyFont="1" applyFill="1" applyBorder="1" applyAlignment="1">
      <alignment horizontal="left" vertical="center" wrapText="1"/>
    </xf>
    <xf numFmtId="165" fontId="6" fillId="2" borderId="20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 horizontal="center" vertical="center"/>
    </xf>
    <xf numFmtId="164" fontId="1" fillId="0" borderId="0" xfId="21">
      <alignment/>
      <protection/>
    </xf>
    <xf numFmtId="164" fontId="12" fillId="0" borderId="0" xfId="21" applyFont="1">
      <alignment/>
      <protection/>
    </xf>
    <xf numFmtId="164" fontId="13" fillId="0" borderId="0" xfId="21" applyFont="1" applyBorder="1" applyAlignment="1">
      <alignment horizontal="center"/>
      <protection/>
    </xf>
    <xf numFmtId="164" fontId="12" fillId="0" borderId="0" xfId="21" applyFont="1" applyBorder="1" applyAlignment="1">
      <alignment horizontal="center"/>
      <protection/>
    </xf>
    <xf numFmtId="164" fontId="14" fillId="0" borderId="0" xfId="21" applyFont="1">
      <alignment/>
      <protection/>
    </xf>
    <xf numFmtId="165" fontId="14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165" fontId="1" fillId="0" borderId="0" xfId="21" applyNumberFormat="1">
      <alignment/>
      <protection/>
    </xf>
    <xf numFmtId="164" fontId="12" fillId="0" borderId="0" xfId="21" applyFont="1" applyBorder="1">
      <alignment/>
      <protection/>
    </xf>
    <xf numFmtId="165" fontId="12" fillId="0" borderId="0" xfId="21" applyNumberFormat="1" applyFont="1" applyBorder="1">
      <alignment/>
      <protection/>
    </xf>
    <xf numFmtId="164" fontId="12" fillId="0" borderId="23" xfId="21" applyFont="1" applyBorder="1">
      <alignment/>
      <protection/>
    </xf>
    <xf numFmtId="165" fontId="12" fillId="0" borderId="23" xfId="21" applyNumberFormat="1" applyFont="1" applyBorder="1">
      <alignment/>
      <protection/>
    </xf>
    <xf numFmtId="164" fontId="12" fillId="0" borderId="0" xfId="21" applyFont="1" applyAlignment="1">
      <alignment/>
      <protection/>
    </xf>
    <xf numFmtId="164" fontId="12" fillId="0" borderId="24" xfId="21" applyFont="1" applyBorder="1">
      <alignment/>
      <protection/>
    </xf>
    <xf numFmtId="165" fontId="14" fillId="0" borderId="24" xfId="21" applyNumberFormat="1" applyFont="1" applyBorder="1">
      <alignment/>
      <protection/>
    </xf>
    <xf numFmtId="165" fontId="12" fillId="0" borderId="24" xfId="21" applyNumberFormat="1" applyFont="1" applyBorder="1">
      <alignment/>
      <protection/>
    </xf>
    <xf numFmtId="164" fontId="12" fillId="0" borderId="0" xfId="21" applyFont="1" applyAlignment="1">
      <alignment horizontal="center"/>
      <protection/>
    </xf>
    <xf numFmtId="164" fontId="15" fillId="0" borderId="0" xfId="21" applyFont="1">
      <alignment/>
      <protection/>
    </xf>
    <xf numFmtId="164" fontId="1" fillId="0" borderId="0" xfId="22">
      <alignment/>
      <protection/>
    </xf>
    <xf numFmtId="164" fontId="16" fillId="0" borderId="0" xfId="22" applyFont="1" applyBorder="1" applyAlignment="1">
      <alignment horizontal="center"/>
      <protection/>
    </xf>
    <xf numFmtId="164" fontId="14" fillId="0" borderId="0" xfId="22" applyFont="1">
      <alignment/>
      <protection/>
    </xf>
    <xf numFmtId="164" fontId="12" fillId="0" borderId="0" xfId="22" applyFont="1">
      <alignment/>
      <protection/>
    </xf>
    <xf numFmtId="164" fontId="1" fillId="0" borderId="0" xfId="22" applyFont="1">
      <alignment/>
      <protection/>
    </xf>
    <xf numFmtId="165" fontId="12" fillId="0" borderId="0" xfId="22" applyNumberFormat="1" applyFont="1">
      <alignment/>
      <protection/>
    </xf>
    <xf numFmtId="164" fontId="12" fillId="0" borderId="0" xfId="22" applyFont="1" applyBorder="1">
      <alignment/>
      <protection/>
    </xf>
    <xf numFmtId="165" fontId="12" fillId="0" borderId="0" xfId="22" applyNumberFormat="1" applyFont="1" applyBorder="1">
      <alignment/>
      <protection/>
    </xf>
    <xf numFmtId="164" fontId="12" fillId="0" borderId="23" xfId="22" applyFont="1" applyBorder="1">
      <alignment/>
      <protection/>
    </xf>
    <xf numFmtId="165" fontId="12" fillId="0" borderId="23" xfId="22" applyNumberFormat="1" applyFont="1" applyBorder="1">
      <alignment/>
      <protection/>
    </xf>
    <xf numFmtId="165" fontId="14" fillId="0" borderId="0" xfId="22" applyNumberFormat="1" applyFont="1">
      <alignment/>
      <protection/>
    </xf>
    <xf numFmtId="165" fontId="1" fillId="0" borderId="0" xfId="22" applyNumberFormat="1">
      <alignment/>
      <protection/>
    </xf>
    <xf numFmtId="164" fontId="17" fillId="0" borderId="23" xfId="22" applyFont="1" applyBorder="1">
      <alignment/>
      <protection/>
    </xf>
    <xf numFmtId="165" fontId="17" fillId="0" borderId="23" xfId="22" applyNumberFormat="1" applyFont="1" applyBorder="1">
      <alignment/>
      <protection/>
    </xf>
    <xf numFmtId="164" fontId="12" fillId="0" borderId="0" xfId="22" applyFont="1" applyAlignment="1">
      <alignment horizontal="center"/>
      <protection/>
    </xf>
    <xf numFmtId="164" fontId="15" fillId="0" borderId="0" xfId="22" applyFont="1">
      <alignment/>
      <protection/>
    </xf>
    <xf numFmtId="164" fontId="0" fillId="0" borderId="0" xfId="20" applyFont="1" applyBorder="1">
      <alignment/>
      <protection/>
    </xf>
    <xf numFmtId="164" fontId="18" fillId="0" borderId="0" xfId="21" applyFont="1">
      <alignment/>
      <protection/>
    </xf>
    <xf numFmtId="164" fontId="10" fillId="0" borderId="0" xfId="20" applyFont="1" applyBorder="1" applyAlignment="1">
      <alignment horizontal="center"/>
      <protection/>
    </xf>
    <xf numFmtId="164" fontId="0" fillId="0" borderId="0" xfId="20" applyFont="1" applyBorder="1" applyAlignment="1">
      <alignment horizontal="center"/>
      <protection/>
    </xf>
    <xf numFmtId="164" fontId="0" fillId="0" borderId="1" xfId="20" applyFont="1" applyBorder="1" applyAlignment="1">
      <alignment vertical="center"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1" xfId="20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wrapText="1"/>
      <protection/>
    </xf>
    <xf numFmtId="164" fontId="0" fillId="0" borderId="1" xfId="20" applyFont="1" applyBorder="1" applyAlignment="1">
      <alignment horizontal="center"/>
      <protection/>
    </xf>
    <xf numFmtId="164" fontId="0" fillId="0" borderId="1" xfId="20" applyFont="1" applyBorder="1" applyAlignment="1">
      <alignment horizontal="left"/>
      <protection/>
    </xf>
    <xf numFmtId="165" fontId="0" fillId="0" borderId="1" xfId="20" applyNumberFormat="1" applyFont="1" applyBorder="1" applyAlignment="1">
      <alignment/>
      <protection/>
    </xf>
    <xf numFmtId="165" fontId="0" fillId="0" borderId="1" xfId="20" applyNumberFormat="1" applyFont="1" applyBorder="1" applyAlignment="1">
      <alignment horizontal="right" wrapText="1"/>
      <protection/>
    </xf>
    <xf numFmtId="165" fontId="0" fillId="0" borderId="1" xfId="20" applyNumberFormat="1" applyFont="1" applyBorder="1">
      <alignment/>
      <protection/>
    </xf>
    <xf numFmtId="164" fontId="19" fillId="0" borderId="1" xfId="20" applyFont="1" applyBorder="1" applyAlignment="1">
      <alignment horizontal="left"/>
      <protection/>
    </xf>
    <xf numFmtId="165" fontId="19" fillId="0" borderId="1" xfId="20" applyNumberFormat="1" applyFont="1" applyBorder="1" applyAlignment="1">
      <alignment/>
      <protection/>
    </xf>
    <xf numFmtId="165" fontId="0" fillId="0" borderId="1" xfId="20" applyNumberFormat="1" applyFont="1" applyBorder="1" applyAlignment="1">
      <alignment horizontal="center" wrapText="1"/>
      <protection/>
    </xf>
    <xf numFmtId="164" fontId="0" fillId="0" borderId="1" xfId="20" applyFont="1" applyBorder="1">
      <alignment/>
      <protection/>
    </xf>
    <xf numFmtId="164" fontId="19" fillId="0" borderId="1" xfId="20" applyFont="1" applyBorder="1">
      <alignment/>
      <protection/>
    </xf>
    <xf numFmtId="165" fontId="19" fillId="0" borderId="1" xfId="20" applyNumberFormat="1" applyFont="1" applyBorder="1">
      <alignment/>
      <protection/>
    </xf>
    <xf numFmtId="165" fontId="0" fillId="0" borderId="0" xfId="20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KőszirtMerleg04" xfId="20"/>
    <cellStyle name="Normál_Laczkoleltar2001" xfId="21"/>
    <cellStyle name="Normál_Pénzforgalom20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70" zoomScaleNormal="70" workbookViewId="0" topLeftCell="A44">
      <selection activeCell="B17" sqref="B17"/>
    </sheetView>
  </sheetViews>
  <sheetFormatPr defaultColWidth="9.140625" defaultRowHeight="12.75"/>
  <cols>
    <col min="1" max="1" width="7.421875" style="1" customWidth="1"/>
    <col min="2" max="2" width="73.140625" style="1" customWidth="1"/>
    <col min="3" max="3" width="17.00390625" style="1" customWidth="1"/>
    <col min="4" max="4" width="17.57421875" style="1" customWidth="1"/>
    <col min="5" max="5" width="15.7109375" style="1" customWidth="1"/>
    <col min="6" max="6" width="9.140625" style="1" customWidth="1"/>
    <col min="7" max="7" width="14.00390625" style="1" customWidth="1"/>
    <col min="8" max="16384" width="9.140625" style="1" customWidth="1"/>
  </cols>
  <sheetData>
    <row r="1" spans="1:5" ht="31.5" customHeight="1">
      <c r="A1" s="2" t="s">
        <v>0</v>
      </c>
      <c r="B1" s="2"/>
      <c r="C1" s="2"/>
      <c r="D1" s="3"/>
      <c r="E1" s="3"/>
    </row>
    <row r="2" spans="1:5" ht="15">
      <c r="A2" s="4" t="s">
        <v>1</v>
      </c>
      <c r="B2" s="4"/>
      <c r="C2" s="4"/>
      <c r="D2" s="5"/>
      <c r="E2" s="5"/>
    </row>
    <row r="3" spans="2:6" ht="16.5">
      <c r="B3" s="6"/>
      <c r="C3" s="7"/>
      <c r="D3" s="6"/>
      <c r="E3" s="7"/>
      <c r="F3" s="8"/>
    </row>
    <row r="4" spans="1:5" ht="19.5" customHeight="1">
      <c r="A4" s="9" t="s">
        <v>2</v>
      </c>
      <c r="B4" s="9"/>
      <c r="C4" s="9"/>
      <c r="D4" s="9"/>
      <c r="E4" s="9"/>
    </row>
    <row r="5" spans="1:5" ht="19.5" customHeight="1">
      <c r="A5" s="10" t="s">
        <v>3</v>
      </c>
      <c r="B5" s="10"/>
      <c r="C5" s="10"/>
      <c r="D5" s="10"/>
      <c r="E5" s="10"/>
    </row>
    <row r="7" spans="1:5" ht="84.75" customHeight="1">
      <c r="A7" s="11" t="s">
        <v>4</v>
      </c>
      <c r="B7" s="11"/>
      <c r="C7" s="11"/>
      <c r="D7" s="11"/>
      <c r="E7" s="11"/>
    </row>
    <row r="8" spans="1:5" ht="32.25" customHeight="1">
      <c r="A8" s="12" t="s">
        <v>5</v>
      </c>
      <c r="B8" s="12"/>
      <c r="C8" s="12"/>
      <c r="D8" s="12"/>
      <c r="E8" s="12"/>
    </row>
    <row r="9" spans="1:5" ht="21" customHeight="1">
      <c r="A9" s="10"/>
      <c r="B9" s="10"/>
      <c r="C9" s="13"/>
      <c r="D9" s="13"/>
      <c r="E9" s="14" t="s">
        <v>6</v>
      </c>
    </row>
    <row r="10" spans="1:5" ht="56.25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</row>
    <row r="11" spans="1:5" ht="30.75" customHeight="1">
      <c r="A11" s="16" t="s">
        <v>12</v>
      </c>
      <c r="B11" s="17" t="s">
        <v>13</v>
      </c>
      <c r="C11" s="18">
        <f>SUM(C12,C21)</f>
        <v>5703</v>
      </c>
      <c r="D11" s="18">
        <f>SUM(D12,D21)</f>
        <v>0</v>
      </c>
      <c r="E11" s="18">
        <f>SUM(E12,E21)</f>
        <v>21044</v>
      </c>
    </row>
    <row r="12" spans="1:5" ht="30.75" customHeight="1">
      <c r="A12" s="16" t="s">
        <v>14</v>
      </c>
      <c r="B12" s="19" t="s">
        <v>15</v>
      </c>
      <c r="C12" s="20">
        <f>SUM(C13,C17:C20)</f>
        <v>5703</v>
      </c>
      <c r="D12" s="20">
        <f>SUM(D13,D17:D20)</f>
        <v>0</v>
      </c>
      <c r="E12" s="20">
        <f>SUM(E13,E17:E20)</f>
        <v>21044</v>
      </c>
    </row>
    <row r="13" spans="1:5" ht="30.75" customHeight="1">
      <c r="A13" s="16" t="s">
        <v>16</v>
      </c>
      <c r="B13" s="19" t="s">
        <v>17</v>
      </c>
      <c r="C13" s="20">
        <f>SUM(C14:C16)</f>
        <v>5617</v>
      </c>
      <c r="D13" s="20">
        <f>SUM(D14:D16)</f>
        <v>0</v>
      </c>
      <c r="E13" s="20">
        <f>SUM(E14:E16)</f>
        <v>1643</v>
      </c>
    </row>
    <row r="14" spans="1:5" ht="30.75" customHeight="1">
      <c r="A14" s="16" t="s">
        <v>18</v>
      </c>
      <c r="B14" s="19" t="s">
        <v>19</v>
      </c>
      <c r="C14" s="21"/>
      <c r="D14" s="21"/>
      <c r="E14" s="21"/>
    </row>
    <row r="15" spans="1:5" ht="30.75" customHeight="1">
      <c r="A15" s="16" t="s">
        <v>20</v>
      </c>
      <c r="B15" s="19" t="s">
        <v>21</v>
      </c>
      <c r="C15" s="21"/>
      <c r="D15" s="21"/>
      <c r="E15" s="21"/>
    </row>
    <row r="16" spans="1:5" ht="30.75" customHeight="1">
      <c r="A16" s="16" t="s">
        <v>22</v>
      </c>
      <c r="B16" s="19" t="s">
        <v>23</v>
      </c>
      <c r="C16" s="21">
        <v>5617</v>
      </c>
      <c r="D16" s="21"/>
      <c r="E16" s="21">
        <v>1643</v>
      </c>
    </row>
    <row r="17" spans="1:5" ht="30.75" customHeight="1">
      <c r="A17" s="16" t="s">
        <v>24</v>
      </c>
      <c r="B17" s="19" t="s">
        <v>25</v>
      </c>
      <c r="C17" s="21"/>
      <c r="D17" s="21"/>
      <c r="E17" s="21"/>
    </row>
    <row r="18" spans="1:5" ht="30.75" customHeight="1">
      <c r="A18" s="16" t="s">
        <v>26</v>
      </c>
      <c r="B18" s="19" t="s">
        <v>27</v>
      </c>
      <c r="C18" s="21"/>
      <c r="D18" s="21"/>
      <c r="E18" s="21">
        <v>348</v>
      </c>
    </row>
    <row r="19" spans="1:5" ht="30.75" customHeight="1">
      <c r="A19" s="16" t="s">
        <v>28</v>
      </c>
      <c r="B19" s="19" t="s">
        <v>29</v>
      </c>
      <c r="C19" s="22"/>
      <c r="D19" s="22"/>
      <c r="E19" s="22"/>
    </row>
    <row r="20" spans="1:5" ht="30.75" customHeight="1">
      <c r="A20" s="16" t="s">
        <v>30</v>
      </c>
      <c r="B20" s="19" t="s">
        <v>31</v>
      </c>
      <c r="C20" s="22">
        <v>86</v>
      </c>
      <c r="D20" s="22"/>
      <c r="E20" s="22">
        <v>19053</v>
      </c>
    </row>
    <row r="21" spans="1:5" ht="30.75" customHeight="1">
      <c r="A21" s="16" t="s">
        <v>32</v>
      </c>
      <c r="B21" s="19" t="s">
        <v>33</v>
      </c>
      <c r="C21" s="21"/>
      <c r="D21" s="21"/>
      <c r="E21" s="21"/>
    </row>
    <row r="22" spans="1:5" ht="30.75" customHeight="1">
      <c r="A22" s="16" t="s">
        <v>34</v>
      </c>
      <c r="B22" s="17" t="s">
        <v>35</v>
      </c>
      <c r="C22" s="18">
        <f>SUM(C23:C24)</f>
        <v>0</v>
      </c>
      <c r="D22" s="18">
        <f>SUM(D23:D24)</f>
        <v>0</v>
      </c>
      <c r="E22" s="18">
        <f>SUM(E23:E24)</f>
        <v>0</v>
      </c>
    </row>
    <row r="23" spans="1:5" ht="30.75" customHeight="1">
      <c r="A23" s="16" t="s">
        <v>36</v>
      </c>
      <c r="B23" s="19" t="s">
        <v>37</v>
      </c>
      <c r="C23" s="21"/>
      <c r="D23" s="21"/>
      <c r="E23" s="21"/>
    </row>
    <row r="24" spans="1:5" ht="30.75" customHeight="1">
      <c r="A24" s="16" t="s">
        <v>38</v>
      </c>
      <c r="B24" s="19" t="s">
        <v>39</v>
      </c>
      <c r="C24" s="21"/>
      <c r="D24" s="21"/>
      <c r="E24" s="21"/>
    </row>
    <row r="25" spans="1:5" ht="30.75" customHeight="1">
      <c r="A25" s="16" t="s">
        <v>40</v>
      </c>
      <c r="B25" s="17" t="s">
        <v>41</v>
      </c>
      <c r="C25" s="20">
        <f>SUM(C12,C23)</f>
        <v>5703</v>
      </c>
      <c r="D25" s="20">
        <f>SUM(D12,D23)</f>
        <v>0</v>
      </c>
      <c r="E25" s="20">
        <f>SUM(E12,E23)</f>
        <v>21044</v>
      </c>
    </row>
    <row r="26" spans="1:5" ht="30.75" customHeight="1">
      <c r="A26" s="16" t="s">
        <v>42</v>
      </c>
      <c r="B26" s="17" t="s">
        <v>43</v>
      </c>
      <c r="C26" s="18">
        <f>SUM(C21,C24)</f>
        <v>0</v>
      </c>
      <c r="D26" s="18">
        <f>SUM(D21,D24)</f>
        <v>0</v>
      </c>
      <c r="E26" s="18">
        <f>SUM(E21,E24)</f>
        <v>0</v>
      </c>
    </row>
    <row r="27" spans="1:5" ht="30.75" customHeight="1">
      <c r="A27" s="16" t="s">
        <v>44</v>
      </c>
      <c r="B27" s="17" t="s">
        <v>45</v>
      </c>
      <c r="C27" s="20">
        <f>SUM(C28:C31)</f>
        <v>6045</v>
      </c>
      <c r="D27" s="20">
        <f>SUM(D28:D31)</f>
        <v>122</v>
      </c>
      <c r="E27" s="20">
        <f>SUM(E28:E31)</f>
        <v>26265</v>
      </c>
    </row>
    <row r="28" spans="1:5" ht="31.5" customHeight="1">
      <c r="A28" s="16" t="s">
        <v>46</v>
      </c>
      <c r="B28" s="19" t="s">
        <v>47</v>
      </c>
      <c r="C28" s="21">
        <v>5417</v>
      </c>
      <c r="D28" s="21">
        <v>122</v>
      </c>
      <c r="E28" s="21">
        <v>3042</v>
      </c>
    </row>
    <row r="29" spans="1:5" ht="31.5" customHeight="1">
      <c r="A29" s="16" t="s">
        <v>48</v>
      </c>
      <c r="B29" s="19" t="s">
        <v>49</v>
      </c>
      <c r="C29" s="22"/>
      <c r="D29" s="22"/>
      <c r="E29" s="22"/>
    </row>
    <row r="30" spans="1:5" ht="32.25" customHeight="1">
      <c r="A30" s="16" t="s">
        <v>50</v>
      </c>
      <c r="B30" s="19" t="s">
        <v>51</v>
      </c>
      <c r="C30" s="22">
        <v>428</v>
      </c>
      <c r="D30" s="22"/>
      <c r="E30" s="22">
        <v>5223</v>
      </c>
    </row>
    <row r="31" spans="1:5" ht="31.5" customHeight="1">
      <c r="A31" s="16" t="s">
        <v>52</v>
      </c>
      <c r="B31" s="19" t="s">
        <v>53</v>
      </c>
      <c r="C31" s="22">
        <v>200</v>
      </c>
      <c r="D31" s="22"/>
      <c r="E31" s="22">
        <v>18000</v>
      </c>
    </row>
    <row r="32" spans="1:5" ht="30.75" customHeight="1">
      <c r="A32" s="16" t="s">
        <v>54</v>
      </c>
      <c r="B32" s="17" t="s">
        <v>55</v>
      </c>
      <c r="C32" s="18">
        <f>SUM(C33:C36)</f>
        <v>0</v>
      </c>
      <c r="D32" s="18">
        <f>SUM(D33:D36)</f>
        <v>0</v>
      </c>
      <c r="E32" s="18">
        <f>SUM(E33:E36)</f>
        <v>0</v>
      </c>
    </row>
    <row r="33" spans="1:5" ht="31.5" customHeight="1">
      <c r="A33" s="16" t="s">
        <v>56</v>
      </c>
      <c r="B33" s="19" t="s">
        <v>47</v>
      </c>
      <c r="C33" s="22"/>
      <c r="D33" s="22"/>
      <c r="E33" s="22"/>
    </row>
    <row r="34" spans="1:5" ht="31.5" customHeight="1">
      <c r="A34" s="16" t="s">
        <v>57</v>
      </c>
      <c r="B34" s="19" t="s">
        <v>49</v>
      </c>
      <c r="C34" s="22"/>
      <c r="D34" s="22"/>
      <c r="E34" s="22"/>
    </row>
    <row r="35" spans="1:5" ht="30.75" customHeight="1">
      <c r="A35" s="16" t="s">
        <v>58</v>
      </c>
      <c r="B35" s="19" t="s">
        <v>51</v>
      </c>
      <c r="C35" s="21"/>
      <c r="D35" s="21"/>
      <c r="E35" s="21"/>
    </row>
    <row r="36" spans="1:5" ht="31.5" customHeight="1">
      <c r="A36" s="16" t="s">
        <v>59</v>
      </c>
      <c r="B36" s="19" t="s">
        <v>53</v>
      </c>
      <c r="C36" s="22"/>
      <c r="D36" s="22"/>
      <c r="E36" s="22"/>
    </row>
    <row r="37" spans="1:5" ht="30.75" customHeight="1">
      <c r="A37" s="23"/>
      <c r="B37" s="24"/>
      <c r="C37" s="25"/>
      <c r="D37" s="25"/>
      <c r="E37" s="25"/>
    </row>
    <row r="38" spans="1:5" ht="30.75" customHeight="1">
      <c r="A38" s="23"/>
      <c r="B38" s="24"/>
      <c r="C38" s="25"/>
      <c r="D38" s="25"/>
      <c r="E38" s="25"/>
    </row>
    <row r="39" spans="1:5" ht="30.75" customHeight="1">
      <c r="A39" s="2" t="s">
        <v>0</v>
      </c>
      <c r="B39" s="2"/>
      <c r="C39" s="2"/>
      <c r="D39" s="3"/>
      <c r="E39" s="3"/>
    </row>
    <row r="40" spans="1:5" ht="30.75" customHeight="1">
      <c r="A40" s="4" t="s">
        <v>1</v>
      </c>
      <c r="B40" s="4"/>
      <c r="C40" s="4"/>
      <c r="D40" s="5"/>
      <c r="E40" s="5"/>
    </row>
    <row r="41" spans="2:5" ht="8.25" customHeight="1">
      <c r="B41" s="6"/>
      <c r="C41" s="7"/>
      <c r="D41" s="6"/>
      <c r="E41" s="7"/>
    </row>
    <row r="42" spans="1:5" ht="30.75" customHeight="1">
      <c r="A42" s="9" t="s">
        <v>2</v>
      </c>
      <c r="B42" s="9"/>
      <c r="C42" s="9"/>
      <c r="D42" s="9"/>
      <c r="E42" s="9"/>
    </row>
    <row r="43" spans="1:5" ht="30.75" customHeight="1">
      <c r="A43" s="10" t="s">
        <v>3</v>
      </c>
      <c r="B43" s="10"/>
      <c r="C43" s="10"/>
      <c r="D43" s="10"/>
      <c r="E43" s="10"/>
    </row>
    <row r="44" ht="8.25" customHeight="1"/>
    <row r="45" spans="1:5" ht="78" customHeight="1">
      <c r="A45" s="11" t="s">
        <v>4</v>
      </c>
      <c r="B45" s="11"/>
      <c r="C45" s="11"/>
      <c r="D45" s="11"/>
      <c r="E45" s="11"/>
    </row>
    <row r="46" spans="1:5" ht="30.75" customHeight="1">
      <c r="A46" s="12" t="s">
        <v>5</v>
      </c>
      <c r="B46" s="12"/>
      <c r="C46" s="12"/>
      <c r="D46" s="12"/>
      <c r="E46" s="12"/>
    </row>
    <row r="47" spans="1:5" ht="15.75" customHeight="1">
      <c r="A47" s="10"/>
      <c r="B47" s="10"/>
      <c r="C47" s="13"/>
      <c r="D47" s="13"/>
      <c r="E47" s="14" t="s">
        <v>6</v>
      </c>
    </row>
    <row r="48" spans="1:5" ht="37.5" customHeight="1">
      <c r="A48" s="26" t="s">
        <v>7</v>
      </c>
      <c r="B48" s="27" t="s">
        <v>8</v>
      </c>
      <c r="C48" s="27" t="s">
        <v>9</v>
      </c>
      <c r="D48" s="27" t="s">
        <v>10</v>
      </c>
      <c r="E48" s="28" t="s">
        <v>11</v>
      </c>
    </row>
    <row r="49" spans="1:5" ht="37.5" customHeight="1">
      <c r="A49" s="29" t="s">
        <v>60</v>
      </c>
      <c r="B49" s="19" t="s">
        <v>61</v>
      </c>
      <c r="C49" s="30">
        <f>SUM(C50:C51)</f>
        <v>-342</v>
      </c>
      <c r="D49" s="30">
        <f>SUM(D50:D51)</f>
        <v>-122</v>
      </c>
      <c r="E49" s="31">
        <f>SUM(E50:E51)</f>
        <v>-5221</v>
      </c>
    </row>
    <row r="50" spans="1:5" ht="37.5" customHeight="1">
      <c r="A50" s="29" t="s">
        <v>62</v>
      </c>
      <c r="B50" s="19" t="s">
        <v>63</v>
      </c>
      <c r="C50" s="30">
        <f>SUM(C12-C28-C31)</f>
        <v>86</v>
      </c>
      <c r="D50" s="30">
        <f>SUM(D12-D28-D31)</f>
        <v>-122</v>
      </c>
      <c r="E50" s="31">
        <f>SUM(E12-E28-E31)</f>
        <v>2</v>
      </c>
    </row>
    <row r="51" spans="1:5" ht="37.5" customHeight="1">
      <c r="A51" s="29" t="s">
        <v>64</v>
      </c>
      <c r="B51" s="19" t="s">
        <v>65</v>
      </c>
      <c r="C51" s="30">
        <f>SUM(C21-C29-C30)</f>
        <v>-428</v>
      </c>
      <c r="D51" s="30">
        <f>SUM(D21-D29-D30)</f>
        <v>0</v>
      </c>
      <c r="E51" s="31">
        <f>SUM(E21-E29-E30)</f>
        <v>-5223</v>
      </c>
    </row>
    <row r="52" spans="1:5" ht="37.5" customHeight="1">
      <c r="A52" s="29" t="s">
        <v>66</v>
      </c>
      <c r="B52" s="17" t="s">
        <v>67</v>
      </c>
      <c r="C52" s="30">
        <f>SUM(C53:C54)</f>
        <v>0</v>
      </c>
      <c r="D52" s="30">
        <f>SUM(D53:D54)</f>
        <v>0</v>
      </c>
      <c r="E52" s="31">
        <f>SUM(E53:E54)</f>
        <v>0</v>
      </c>
    </row>
    <row r="53" spans="1:5" ht="37.5" customHeight="1">
      <c r="A53" s="29" t="s">
        <v>68</v>
      </c>
      <c r="B53" s="19" t="s">
        <v>69</v>
      </c>
      <c r="C53" s="30">
        <f>SUM(C23-C33-C36)</f>
        <v>0</v>
      </c>
      <c r="D53" s="30">
        <f>SUM(D23-D33-D36)</f>
        <v>0</v>
      </c>
      <c r="E53" s="31">
        <f>SUM(E23-E33-E36)</f>
        <v>0</v>
      </c>
    </row>
    <row r="54" spans="1:5" ht="37.5" customHeight="1">
      <c r="A54" s="29" t="s">
        <v>70</v>
      </c>
      <c r="B54" s="19" t="s">
        <v>71</v>
      </c>
      <c r="C54" s="30">
        <f>SUM(C24-C34-C35)</f>
        <v>0</v>
      </c>
      <c r="D54" s="30">
        <f>SUM(D24-D34-D35)</f>
        <v>0</v>
      </c>
      <c r="E54" s="31">
        <f>SUM(E24-E34-E35)</f>
        <v>0</v>
      </c>
    </row>
    <row r="55" spans="1:5" ht="37.5" customHeight="1">
      <c r="A55" s="29" t="s">
        <v>72</v>
      </c>
      <c r="B55" s="17" t="s">
        <v>73</v>
      </c>
      <c r="C55" s="30">
        <f aca="true" t="shared" si="0" ref="C55:E56">SUM(C50,C53)</f>
        <v>86</v>
      </c>
      <c r="D55" s="30">
        <f t="shared" si="0"/>
        <v>-122</v>
      </c>
      <c r="E55" s="31">
        <f t="shared" si="0"/>
        <v>2</v>
      </c>
    </row>
    <row r="56" spans="1:5" ht="37.5" customHeight="1">
      <c r="A56" s="29" t="s">
        <v>74</v>
      </c>
      <c r="B56" s="17" t="s">
        <v>75</v>
      </c>
      <c r="C56" s="30">
        <f t="shared" si="0"/>
        <v>-428</v>
      </c>
      <c r="D56" s="30">
        <f t="shared" si="0"/>
        <v>0</v>
      </c>
      <c r="E56" s="31">
        <f t="shared" si="0"/>
        <v>-5223</v>
      </c>
    </row>
    <row r="57" spans="1:5" ht="30.75" customHeight="1">
      <c r="A57" s="29" t="s">
        <v>76</v>
      </c>
      <c r="B57" s="17" t="s">
        <v>77</v>
      </c>
      <c r="C57" s="21"/>
      <c r="D57" s="21"/>
      <c r="E57" s="32"/>
    </row>
    <row r="58" spans="1:5" ht="30.75" customHeight="1">
      <c r="A58" s="33" t="s">
        <v>78</v>
      </c>
      <c r="B58" s="34" t="s">
        <v>79</v>
      </c>
      <c r="C58" s="35">
        <f>SUM(C52-C57)</f>
        <v>0</v>
      </c>
      <c r="D58" s="35">
        <f>SUM(D52-D57)</f>
        <v>0</v>
      </c>
      <c r="E58" s="36">
        <f>SUM(E52-E57)</f>
        <v>0</v>
      </c>
    </row>
    <row r="59" spans="1:5" ht="29.25" customHeight="1">
      <c r="A59" s="6"/>
      <c r="B59" s="7"/>
      <c r="C59" s="7"/>
      <c r="D59" s="7"/>
      <c r="E59" s="7"/>
    </row>
    <row r="60" spans="1:5" ht="33" customHeight="1">
      <c r="A60" s="37" t="s">
        <v>80</v>
      </c>
      <c r="B60" s="37"/>
      <c r="C60" s="37"/>
      <c r="D60" s="37"/>
      <c r="E60" s="37"/>
    </row>
    <row r="61" spans="1:5" ht="31.5" customHeight="1">
      <c r="A61" s="38" t="s">
        <v>81</v>
      </c>
      <c r="B61" s="39" t="s">
        <v>82</v>
      </c>
      <c r="C61" s="39"/>
      <c r="D61" s="39"/>
      <c r="E61" s="40">
        <f>SUM(E62:E66)</f>
        <v>619</v>
      </c>
    </row>
    <row r="62" spans="1:5" ht="31.5" customHeight="1">
      <c r="A62" s="41" t="s">
        <v>83</v>
      </c>
      <c r="B62" s="42" t="s">
        <v>84</v>
      </c>
      <c r="C62" s="42"/>
      <c r="D62" s="42"/>
      <c r="E62" s="43">
        <v>457</v>
      </c>
    </row>
    <row r="63" spans="1:5" ht="31.5" customHeight="1">
      <c r="A63" s="44" t="s">
        <v>85</v>
      </c>
      <c r="B63" s="45" t="s">
        <v>86</v>
      </c>
      <c r="C63" s="45"/>
      <c r="D63" s="45"/>
      <c r="E63" s="46"/>
    </row>
    <row r="64" spans="1:5" ht="31.5" customHeight="1">
      <c r="A64" s="44" t="s">
        <v>87</v>
      </c>
      <c r="B64" s="45" t="s">
        <v>88</v>
      </c>
      <c r="C64" s="45"/>
      <c r="D64" s="45"/>
      <c r="E64" s="46"/>
    </row>
    <row r="65" spans="1:5" ht="31.5" customHeight="1">
      <c r="A65" s="44" t="s">
        <v>89</v>
      </c>
      <c r="B65" s="45" t="s">
        <v>90</v>
      </c>
      <c r="C65" s="45"/>
      <c r="D65" s="45"/>
      <c r="E65" s="47"/>
    </row>
    <row r="66" spans="1:5" ht="31.5" customHeight="1">
      <c r="A66" s="48" t="s">
        <v>91</v>
      </c>
      <c r="B66" s="49" t="s">
        <v>92</v>
      </c>
      <c r="C66" s="49"/>
      <c r="D66" s="49"/>
      <c r="E66" s="50">
        <v>162</v>
      </c>
    </row>
    <row r="67" spans="1:5" ht="31.5" customHeight="1">
      <c r="A67" s="38" t="s">
        <v>93</v>
      </c>
      <c r="B67" s="39" t="s">
        <v>94</v>
      </c>
      <c r="C67" s="39"/>
      <c r="D67" s="39"/>
      <c r="E67" s="51">
        <v>22</v>
      </c>
    </row>
    <row r="68" spans="1:5" ht="31.5" customHeight="1">
      <c r="A68" s="52" t="s">
        <v>95</v>
      </c>
      <c r="B68" s="53" t="s">
        <v>96</v>
      </c>
      <c r="C68" s="53"/>
      <c r="D68" s="53"/>
      <c r="E68" s="54"/>
    </row>
    <row r="69" spans="1:5" ht="31.5" customHeight="1">
      <c r="A69" s="4"/>
      <c r="B69" s="55"/>
      <c r="C69" s="56"/>
      <c r="D69" s="56"/>
      <c r="E69" s="56"/>
    </row>
    <row r="70" spans="1:5" ht="31.5" customHeight="1">
      <c r="A70" s="4"/>
      <c r="B70" s="56"/>
      <c r="C70" s="56"/>
      <c r="D70" s="56"/>
      <c r="E70" s="56"/>
    </row>
    <row r="71" spans="1:5" ht="31.5" customHeight="1">
      <c r="A71" s="4"/>
      <c r="B71" s="56"/>
      <c r="C71" s="56"/>
      <c r="D71" s="56"/>
      <c r="E71" s="56"/>
    </row>
    <row r="72" spans="1:5" ht="21.75" customHeight="1">
      <c r="A72" s="6" t="s">
        <v>97</v>
      </c>
      <c r="B72" s="7"/>
      <c r="C72" s="5" t="s">
        <v>98</v>
      </c>
      <c r="D72" s="5"/>
      <c r="E72" s="5"/>
    </row>
    <row r="73" spans="1:5" ht="21.75" customHeight="1">
      <c r="A73" s="7"/>
      <c r="B73" s="7"/>
      <c r="C73" s="5" t="s">
        <v>99</v>
      </c>
      <c r="D73" s="5"/>
      <c r="E73" s="5"/>
    </row>
    <row r="74" spans="1:5" ht="21.75" customHeight="1">
      <c r="A74" s="57" t="s">
        <v>100</v>
      </c>
      <c r="B74" s="7"/>
      <c r="C74" s="5" t="s">
        <v>101</v>
      </c>
      <c r="D74" s="5"/>
      <c r="E74" s="5"/>
    </row>
  </sheetData>
  <mergeCells count="30">
    <mergeCell ref="A1:C1"/>
    <mergeCell ref="D1:E1"/>
    <mergeCell ref="A2:C2"/>
    <mergeCell ref="D2:E2"/>
    <mergeCell ref="A4:E4"/>
    <mergeCell ref="A5:E5"/>
    <mergeCell ref="A7:E7"/>
    <mergeCell ref="A8:E8"/>
    <mergeCell ref="A9:B9"/>
    <mergeCell ref="A39:C39"/>
    <mergeCell ref="D39:E39"/>
    <mergeCell ref="A40:C40"/>
    <mergeCell ref="D40:E40"/>
    <mergeCell ref="A42:E42"/>
    <mergeCell ref="A43:E43"/>
    <mergeCell ref="A45:E45"/>
    <mergeCell ref="A46:E46"/>
    <mergeCell ref="A47:B47"/>
    <mergeCell ref="A60:E60"/>
    <mergeCell ref="B61:D61"/>
    <mergeCell ref="B62:D62"/>
    <mergeCell ref="B63:D63"/>
    <mergeCell ref="B64:D64"/>
    <mergeCell ref="B65:D65"/>
    <mergeCell ref="B66:D66"/>
    <mergeCell ref="B67:D67"/>
    <mergeCell ref="B68:D68"/>
    <mergeCell ref="C72:E72"/>
    <mergeCell ref="C73:E73"/>
    <mergeCell ref="C74:E74"/>
  </mergeCells>
  <printOptions horizontalCentered="1"/>
  <pageMargins left="0.39375" right="0.47222222222222227" top="0.39375" bottom="0.7875" header="0.5118055555555556" footer="0.5118055555555556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70" zoomScaleNormal="70" workbookViewId="0" topLeftCell="A24">
      <selection activeCell="A6" sqref="A6"/>
    </sheetView>
  </sheetViews>
  <sheetFormatPr defaultColWidth="9.140625" defaultRowHeight="12.75"/>
  <cols>
    <col min="1" max="1" width="8.00390625" style="1" customWidth="1"/>
    <col min="2" max="2" width="75.8515625" style="1" customWidth="1"/>
    <col min="3" max="3" width="15.7109375" style="1" customWidth="1"/>
    <col min="4" max="4" width="19.28125" style="1" customWidth="1"/>
    <col min="5" max="5" width="14.57421875" style="1" customWidth="1"/>
    <col min="6" max="16384" width="9.140625" style="1" customWidth="1"/>
  </cols>
  <sheetData>
    <row r="1" spans="1:5" ht="24.75">
      <c r="A1" s="2" t="s">
        <v>0</v>
      </c>
      <c r="B1" s="2"/>
      <c r="C1" s="2"/>
      <c r="D1" s="3"/>
      <c r="E1" s="3"/>
    </row>
    <row r="2" spans="1:6" ht="16.5">
      <c r="A2" s="4" t="s">
        <v>1</v>
      </c>
      <c r="B2" s="4"/>
      <c r="C2" s="4"/>
      <c r="D2" s="5"/>
      <c r="E2" s="5"/>
      <c r="F2" s="8"/>
    </row>
    <row r="3" spans="2:5" ht="19.5" customHeight="1">
      <c r="B3" s="6"/>
      <c r="C3" s="7"/>
      <c r="D3" s="6"/>
      <c r="E3" s="7"/>
    </row>
    <row r="4" spans="1:5" ht="22.5" customHeight="1">
      <c r="A4" s="9" t="s">
        <v>2</v>
      </c>
      <c r="B4" s="9"/>
      <c r="C4" s="9"/>
      <c r="D4" s="9"/>
      <c r="E4" s="9"/>
    </row>
    <row r="5" spans="1:5" ht="21.75" customHeight="1">
      <c r="A5" s="10" t="s">
        <v>3</v>
      </c>
      <c r="B5" s="10"/>
      <c r="C5" s="10"/>
      <c r="D5" s="10"/>
      <c r="E5" s="10"/>
    </row>
    <row r="7" spans="1:5" ht="53.25" customHeight="1">
      <c r="A7" s="11" t="s">
        <v>102</v>
      </c>
      <c r="B7" s="11"/>
      <c r="C7" s="11"/>
      <c r="D7" s="11"/>
      <c r="E7" s="11"/>
    </row>
    <row r="8" spans="1:5" ht="27.75" customHeight="1">
      <c r="A8" s="12" t="s">
        <v>5</v>
      </c>
      <c r="B8" s="12"/>
      <c r="C8" s="12"/>
      <c r="D8" s="12"/>
      <c r="E8" s="12"/>
    </row>
    <row r="9" spans="1:5" ht="27.75" customHeight="1">
      <c r="A9" s="58"/>
      <c r="B9" s="58"/>
      <c r="C9" s="59"/>
      <c r="D9" s="60" t="s">
        <v>103</v>
      </c>
      <c r="E9" s="60"/>
    </row>
    <row r="10" spans="1:5" ht="38.25" customHeight="1">
      <c r="A10" s="15" t="s">
        <v>7</v>
      </c>
      <c r="B10" s="15" t="s">
        <v>8</v>
      </c>
      <c r="C10" s="15" t="s">
        <v>9</v>
      </c>
      <c r="D10" s="15" t="s">
        <v>104</v>
      </c>
      <c r="E10" s="15" t="s">
        <v>11</v>
      </c>
    </row>
    <row r="11" spans="1:5" ht="27" customHeight="1">
      <c r="A11" s="61" t="s">
        <v>12</v>
      </c>
      <c r="B11" s="17" t="s">
        <v>105</v>
      </c>
      <c r="C11" s="18">
        <f>SUM(C12:C14)</f>
        <v>14083</v>
      </c>
      <c r="D11" s="18">
        <f>SUM(D12:D14)</f>
        <v>0</v>
      </c>
      <c r="E11" s="18">
        <f>SUM(E12:E14)</f>
        <v>26860</v>
      </c>
    </row>
    <row r="12" spans="1:5" ht="27" customHeight="1">
      <c r="A12" s="61" t="s">
        <v>14</v>
      </c>
      <c r="B12" s="19" t="s">
        <v>106</v>
      </c>
      <c r="C12" s="62"/>
      <c r="D12" s="21"/>
      <c r="E12" s="21"/>
    </row>
    <row r="13" spans="1:5" ht="27" customHeight="1">
      <c r="A13" s="61" t="s">
        <v>16</v>
      </c>
      <c r="B13" s="19" t="s">
        <v>107</v>
      </c>
      <c r="C13" s="21">
        <v>14083</v>
      </c>
      <c r="D13" s="21"/>
      <c r="E13" s="21">
        <v>26860</v>
      </c>
    </row>
    <row r="14" spans="1:5" ht="27" customHeight="1">
      <c r="A14" s="61" t="s">
        <v>18</v>
      </c>
      <c r="B14" s="19" t="s">
        <v>108</v>
      </c>
      <c r="C14" s="21"/>
      <c r="D14" s="21"/>
      <c r="E14" s="21"/>
    </row>
    <row r="15" spans="1:5" ht="27" customHeight="1">
      <c r="A15" s="61" t="s">
        <v>20</v>
      </c>
      <c r="B15" s="17" t="s">
        <v>109</v>
      </c>
      <c r="C15" s="18">
        <f>SUM(C16+C17+C18+C19)</f>
        <v>235</v>
      </c>
      <c r="D15" s="18">
        <f>SUM(D16+D17+D18+D19)</f>
        <v>-122</v>
      </c>
      <c r="E15" s="18">
        <f>SUM(E16+E17+E18+E19)</f>
        <v>123</v>
      </c>
    </row>
    <row r="16" spans="1:5" ht="27" customHeight="1">
      <c r="A16" s="61" t="s">
        <v>22</v>
      </c>
      <c r="B16" s="19" t="s">
        <v>110</v>
      </c>
      <c r="C16" s="21"/>
      <c r="D16" s="21"/>
      <c r="E16" s="21"/>
    </row>
    <row r="17" spans="1:5" ht="27" customHeight="1">
      <c r="A17" s="61" t="s">
        <v>24</v>
      </c>
      <c r="B17" s="19" t="s">
        <v>111</v>
      </c>
      <c r="C17" s="22">
        <v>31</v>
      </c>
      <c r="D17" s="22"/>
      <c r="E17" s="22">
        <v>24</v>
      </c>
    </row>
    <row r="18" spans="1:5" ht="27" customHeight="1">
      <c r="A18" s="61" t="s">
        <v>26</v>
      </c>
      <c r="B18" s="19" t="s">
        <v>112</v>
      </c>
      <c r="C18" s="21"/>
      <c r="D18" s="21"/>
      <c r="E18" s="21"/>
    </row>
    <row r="19" spans="1:5" ht="27" customHeight="1">
      <c r="A19" s="61" t="s">
        <v>28</v>
      </c>
      <c r="B19" s="19" t="s">
        <v>113</v>
      </c>
      <c r="C19" s="21">
        <v>204</v>
      </c>
      <c r="D19" s="21">
        <v>-122</v>
      </c>
      <c r="E19" s="21">
        <v>99</v>
      </c>
    </row>
    <row r="20" spans="1:5" ht="39" customHeight="1">
      <c r="A20" s="61" t="s">
        <v>30</v>
      </c>
      <c r="B20" s="17" t="s">
        <v>114</v>
      </c>
      <c r="C20" s="18">
        <f>SUM(C11+C15)</f>
        <v>14318</v>
      </c>
      <c r="D20" s="18">
        <f>SUM(D11+D15)</f>
        <v>-122</v>
      </c>
      <c r="E20" s="18">
        <f>SUM(E11+E15)</f>
        <v>26983</v>
      </c>
    </row>
    <row r="21" spans="1:5" ht="27" customHeight="1">
      <c r="A21" s="61" t="s">
        <v>32</v>
      </c>
      <c r="B21" s="17" t="s">
        <v>115</v>
      </c>
      <c r="C21" s="18">
        <f>SUM(C22:C26)</f>
        <v>14299</v>
      </c>
      <c r="D21" s="18">
        <f>SUM(D22:D25)</f>
        <v>-122</v>
      </c>
      <c r="E21" s="18">
        <f>SUM(E22:E25)</f>
        <v>26957</v>
      </c>
    </row>
    <row r="22" spans="1:5" ht="27" customHeight="1">
      <c r="A22" s="61" t="s">
        <v>34</v>
      </c>
      <c r="B22" s="19" t="s">
        <v>116</v>
      </c>
      <c r="C22" s="21">
        <v>6025</v>
      </c>
      <c r="D22" s="21"/>
      <c r="E22" s="21">
        <v>6025</v>
      </c>
    </row>
    <row r="23" spans="1:5" ht="27" customHeight="1">
      <c r="A23" s="61" t="s">
        <v>36</v>
      </c>
      <c r="B23" s="19" t="s">
        <v>117</v>
      </c>
      <c r="C23" s="21">
        <f>SUM(C20-C22-C24-C25-C26-C27-C29)</f>
        <v>8616</v>
      </c>
      <c r="D23" s="63"/>
      <c r="E23" s="21">
        <f>SUM(E20-E22-E24-E25-E26-E27-E28-E29)</f>
        <v>26153</v>
      </c>
    </row>
    <row r="24" spans="1:5" ht="27" customHeight="1">
      <c r="A24" s="61" t="s">
        <v>38</v>
      </c>
      <c r="B24" s="19" t="s">
        <v>118</v>
      </c>
      <c r="C24" s="21"/>
      <c r="D24" s="21"/>
      <c r="E24" s="21"/>
    </row>
    <row r="25" spans="1:5" ht="37.5" customHeight="1">
      <c r="A25" s="61" t="s">
        <v>40</v>
      </c>
      <c r="B25" s="19" t="s">
        <v>119</v>
      </c>
      <c r="C25" s="21">
        <f>SUM(Erdemlev!C49)</f>
        <v>-342</v>
      </c>
      <c r="D25" s="21">
        <f>SUM(Erdemlev!D49)</f>
        <v>-122</v>
      </c>
      <c r="E25" s="21">
        <f>SUM(Erdemlev!E49)</f>
        <v>-5221</v>
      </c>
    </row>
    <row r="26" spans="1:5" ht="37.5" customHeight="1">
      <c r="A26" s="61" t="s">
        <v>42</v>
      </c>
      <c r="B26" s="19" t="s">
        <v>120</v>
      </c>
      <c r="C26" s="21"/>
      <c r="D26" s="21"/>
      <c r="E26" s="21"/>
    </row>
    <row r="27" spans="1:5" ht="27" customHeight="1">
      <c r="A27" s="61" t="s">
        <v>44</v>
      </c>
      <c r="B27" s="17" t="s">
        <v>121</v>
      </c>
      <c r="C27" s="21">
        <v>-17</v>
      </c>
      <c r="D27" s="21"/>
      <c r="E27" s="21">
        <v>-45</v>
      </c>
    </row>
    <row r="28" spans="1:5" ht="27" customHeight="1">
      <c r="A28" s="61" t="s">
        <v>46</v>
      </c>
      <c r="B28" s="17" t="s">
        <v>122</v>
      </c>
      <c r="C28" s="21"/>
      <c r="D28" s="21"/>
      <c r="E28" s="21"/>
    </row>
    <row r="29" spans="1:5" ht="27" customHeight="1">
      <c r="A29" s="61" t="s">
        <v>48</v>
      </c>
      <c r="B29" s="17" t="s">
        <v>123</v>
      </c>
      <c r="C29" s="18">
        <f>SUM(C30:C31)</f>
        <v>36</v>
      </c>
      <c r="D29" s="18">
        <f>SUM(D30:D31)</f>
        <v>0</v>
      </c>
      <c r="E29" s="18">
        <f>SUM(E30:E31)</f>
        <v>71</v>
      </c>
    </row>
    <row r="30" spans="1:5" ht="27" customHeight="1">
      <c r="A30" s="61" t="s">
        <v>50</v>
      </c>
      <c r="B30" s="19" t="s">
        <v>124</v>
      </c>
      <c r="C30" s="21"/>
      <c r="D30" s="21"/>
      <c r="E30" s="32"/>
    </row>
    <row r="31" spans="1:5" ht="27" customHeight="1">
      <c r="A31" s="61" t="s">
        <v>52</v>
      </c>
      <c r="B31" s="19" t="s">
        <v>125</v>
      </c>
      <c r="C31" s="22">
        <v>36</v>
      </c>
      <c r="D31" s="22"/>
      <c r="E31" s="22">
        <v>71</v>
      </c>
    </row>
    <row r="32" spans="1:5" ht="39.75" customHeight="1">
      <c r="A32" s="61" t="s">
        <v>54</v>
      </c>
      <c r="B32" s="64" t="s">
        <v>126</v>
      </c>
      <c r="C32" s="65">
        <f>SUM(C21+C27+C28+C29)</f>
        <v>14318</v>
      </c>
      <c r="D32" s="65">
        <f>SUM(D21+D27+D28+D29)</f>
        <v>-122</v>
      </c>
      <c r="E32" s="65">
        <f>SUM(E21+E27+E28+E29)</f>
        <v>26983</v>
      </c>
    </row>
    <row r="33" spans="1:5" ht="61.5" customHeight="1">
      <c r="A33" s="6"/>
      <c r="B33" s="7"/>
      <c r="C33" s="7"/>
      <c r="D33" s="7"/>
      <c r="E33" s="7"/>
    </row>
    <row r="34" spans="1:5" ht="21.75" customHeight="1">
      <c r="A34" s="6" t="s">
        <v>97</v>
      </c>
      <c r="B34" s="7"/>
      <c r="C34" s="5" t="s">
        <v>98</v>
      </c>
      <c r="D34" s="5"/>
      <c r="E34" s="5"/>
    </row>
    <row r="35" spans="1:5" ht="21.75" customHeight="1">
      <c r="A35" s="7"/>
      <c r="B35" s="7"/>
      <c r="C35" s="5" t="s">
        <v>127</v>
      </c>
      <c r="D35" s="5"/>
      <c r="E35" s="5"/>
    </row>
    <row r="36" spans="1:5" ht="21.75" customHeight="1">
      <c r="A36" s="57" t="s">
        <v>128</v>
      </c>
      <c r="B36" s="7"/>
      <c r="C36" s="5" t="s">
        <v>101</v>
      </c>
      <c r="D36" s="5"/>
      <c r="E36" s="5"/>
    </row>
    <row r="38" spans="2:5" ht="15">
      <c r="B38" s="66"/>
      <c r="C38" s="7"/>
      <c r="D38" s="5"/>
      <c r="E38" s="5"/>
    </row>
  </sheetData>
  <mergeCells count="14">
    <mergeCell ref="A1:C1"/>
    <mergeCell ref="D1:E1"/>
    <mergeCell ref="A2:C2"/>
    <mergeCell ref="D2:E2"/>
    <mergeCell ref="A4:E4"/>
    <mergeCell ref="A5:E5"/>
    <mergeCell ref="A7:E7"/>
    <mergeCell ref="A8:E8"/>
    <mergeCell ref="A9:B9"/>
    <mergeCell ref="D9:E9"/>
    <mergeCell ref="C34:E34"/>
    <mergeCell ref="C35:E35"/>
    <mergeCell ref="C36:E36"/>
    <mergeCell ref="D38:E38"/>
  </mergeCells>
  <printOptions horizontalCentered="1"/>
  <pageMargins left="0.5902777777777778" right="0.47222222222222227" top="0.27569444444444446" bottom="0.7875" header="0.5118055555555556" footer="0"/>
  <pageSetup horizontalDpi="300" verticalDpi="300" orientation="portrait" paperSize="9" scale="70"/>
  <headerFooter alignWithMargins="0"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workbookViewId="0" topLeftCell="A15">
      <selection activeCell="G27" sqref="G27"/>
    </sheetView>
  </sheetViews>
  <sheetFormatPr defaultColWidth="9.140625" defaultRowHeight="12.75"/>
  <cols>
    <col min="1" max="6" width="9.140625" style="67" customWidth="1"/>
    <col min="7" max="7" width="13.28125" style="67" customWidth="1"/>
    <col min="8" max="8" width="9.140625" style="67" customWidth="1"/>
    <col min="9" max="9" width="10.140625" style="67" customWidth="1"/>
    <col min="10" max="16384" width="9.140625" style="67" customWidth="1"/>
  </cols>
  <sheetData>
    <row r="1" ht="15">
      <c r="A1" s="68" t="s">
        <v>129</v>
      </c>
    </row>
    <row r="2" ht="15">
      <c r="A2" s="68" t="s">
        <v>130</v>
      </c>
    </row>
    <row r="4" spans="1:8" ht="17.25">
      <c r="A4" s="69" t="s">
        <v>131</v>
      </c>
      <c r="B4" s="69"/>
      <c r="C4" s="69"/>
      <c r="D4" s="69"/>
      <c r="E4" s="69"/>
      <c r="F4" s="69"/>
      <c r="G4" s="69"/>
      <c r="H4" s="69"/>
    </row>
    <row r="5" spans="1:8" ht="15">
      <c r="A5" s="70" t="s">
        <v>132</v>
      </c>
      <c r="B5" s="70"/>
      <c r="C5" s="70"/>
      <c r="D5" s="70"/>
      <c r="E5" s="70"/>
      <c r="F5" s="70"/>
      <c r="G5" s="70"/>
      <c r="H5" s="70"/>
    </row>
    <row r="6" spans="1:8" ht="15">
      <c r="A6" s="70" t="s">
        <v>133</v>
      </c>
      <c r="B6" s="70"/>
      <c r="C6" s="70"/>
      <c r="D6" s="70"/>
      <c r="E6" s="70"/>
      <c r="F6" s="70"/>
      <c r="G6" s="70"/>
      <c r="H6" s="70"/>
    </row>
    <row r="7" spans="1:8" ht="6" customHeight="1">
      <c r="A7" s="68"/>
      <c r="B7" s="68"/>
      <c r="C7" s="68"/>
      <c r="D7" s="68"/>
      <c r="E7" s="68"/>
      <c r="F7" s="68"/>
      <c r="G7" s="68"/>
      <c r="H7" s="68"/>
    </row>
    <row r="8" spans="1:8" ht="15">
      <c r="A8" s="71" t="s">
        <v>134</v>
      </c>
      <c r="B8" s="68"/>
      <c r="C8" s="68"/>
      <c r="D8" s="68"/>
      <c r="E8" s="68"/>
      <c r="F8" s="68"/>
      <c r="G8" s="68"/>
      <c r="H8" s="68"/>
    </row>
    <row r="9" spans="1:8" ht="15">
      <c r="A9" s="68" t="s">
        <v>135</v>
      </c>
      <c r="B9" s="68"/>
      <c r="C9" s="68"/>
      <c r="D9" s="68"/>
      <c r="E9" s="68"/>
      <c r="F9" s="68"/>
      <c r="G9" s="72">
        <v>26859831</v>
      </c>
      <c r="H9" s="68"/>
    </row>
    <row r="10" spans="1:9" ht="15">
      <c r="A10" s="68" t="s">
        <v>136</v>
      </c>
      <c r="B10" s="68"/>
      <c r="C10" s="68"/>
      <c r="D10" s="68"/>
      <c r="E10" s="68"/>
      <c r="F10" s="68"/>
      <c r="G10" s="73"/>
      <c r="H10" s="68"/>
      <c r="I10" s="74"/>
    </row>
    <row r="11" spans="1:9" ht="15">
      <c r="A11" s="68"/>
      <c r="B11" s="68"/>
      <c r="C11" s="68" t="s">
        <v>137</v>
      </c>
      <c r="D11" s="68"/>
      <c r="E11" s="68"/>
      <c r="F11" s="68"/>
      <c r="G11" s="73">
        <v>8590</v>
      </c>
      <c r="H11" s="68"/>
      <c r="I11" s="74"/>
    </row>
    <row r="12" spans="1:8" ht="15">
      <c r="A12" s="68"/>
      <c r="B12" s="68"/>
      <c r="C12" s="68" t="s">
        <v>138</v>
      </c>
      <c r="D12" s="68"/>
      <c r="E12" s="68"/>
      <c r="F12" s="68"/>
      <c r="G12" s="73">
        <v>10676</v>
      </c>
      <c r="H12" s="68"/>
    </row>
    <row r="13" spans="1:8" ht="15">
      <c r="A13" s="68"/>
      <c r="B13" s="68"/>
      <c r="C13" s="75" t="s">
        <v>139</v>
      </c>
      <c r="D13" s="75"/>
      <c r="E13" s="75"/>
      <c r="F13" s="75"/>
      <c r="G13" s="76">
        <v>198</v>
      </c>
      <c r="H13" s="68"/>
    </row>
    <row r="14" spans="1:8" ht="15">
      <c r="A14" s="68"/>
      <c r="B14" s="68"/>
      <c r="C14" s="77" t="s">
        <v>140</v>
      </c>
      <c r="D14" s="77"/>
      <c r="E14" s="77"/>
      <c r="F14" s="77"/>
      <c r="G14" s="78">
        <v>4580</v>
      </c>
      <c r="H14" s="68"/>
    </row>
    <row r="15" spans="1:8" ht="15">
      <c r="A15" s="68"/>
      <c r="B15" s="68"/>
      <c r="C15" s="71" t="s">
        <v>141</v>
      </c>
      <c r="D15" s="68"/>
      <c r="E15" s="68"/>
      <c r="F15" s="68"/>
      <c r="G15" s="72">
        <f>SUM(G10:G14)</f>
        <v>24044</v>
      </c>
      <c r="H15" s="68"/>
    </row>
    <row r="16" spans="1:8" ht="15">
      <c r="A16" s="68" t="s">
        <v>142</v>
      </c>
      <c r="B16" s="68"/>
      <c r="C16" s="79" t="s">
        <v>143</v>
      </c>
      <c r="D16" s="79"/>
      <c r="E16" s="79"/>
      <c r="F16" s="68"/>
      <c r="G16" s="73">
        <v>48657</v>
      </c>
      <c r="H16" s="68"/>
    </row>
    <row r="17" spans="1:8" ht="15">
      <c r="A17" s="68"/>
      <c r="B17" s="68"/>
      <c r="C17" s="77" t="s">
        <v>144</v>
      </c>
      <c r="D17" s="77"/>
      <c r="E17" s="77"/>
      <c r="F17" s="77"/>
      <c r="G17" s="78">
        <v>20442</v>
      </c>
      <c r="H17" s="68"/>
    </row>
    <row r="18" spans="1:8" ht="15">
      <c r="A18" s="68"/>
      <c r="B18" s="68"/>
      <c r="C18" s="80" t="s">
        <v>145</v>
      </c>
      <c r="D18" s="80"/>
      <c r="E18" s="80"/>
      <c r="F18" s="80"/>
      <c r="G18" s="81">
        <f>SUM(G16:G17)</f>
        <v>69099</v>
      </c>
      <c r="H18" s="68"/>
    </row>
    <row r="19" spans="1:8" ht="15">
      <c r="A19" s="68"/>
      <c r="B19" s="68"/>
      <c r="C19" s="71" t="s">
        <v>146</v>
      </c>
      <c r="D19" s="71"/>
      <c r="E19" s="68"/>
      <c r="F19" s="68"/>
      <c r="G19" s="72">
        <f>SUM(G9+G15+G18)</f>
        <v>26952974</v>
      </c>
      <c r="H19" s="68"/>
    </row>
    <row r="20" spans="1:8" ht="15">
      <c r="A20" s="68"/>
      <c r="B20" s="68"/>
      <c r="C20" s="68"/>
      <c r="D20" s="68"/>
      <c r="E20" s="68"/>
      <c r="F20" s="68"/>
      <c r="G20" s="73"/>
      <c r="H20" s="68"/>
    </row>
    <row r="21" spans="1:8" ht="15">
      <c r="A21" s="71" t="s">
        <v>147</v>
      </c>
      <c r="B21" s="68"/>
      <c r="C21" s="68"/>
      <c r="D21" s="68"/>
      <c r="E21" s="68"/>
      <c r="F21" s="68"/>
      <c r="G21" s="73"/>
      <c r="H21" s="68"/>
    </row>
    <row r="22" spans="1:8" ht="15">
      <c r="A22" s="68" t="s">
        <v>148</v>
      </c>
      <c r="B22" s="68"/>
      <c r="C22" s="68"/>
      <c r="D22" s="68"/>
      <c r="E22" s="68"/>
      <c r="F22" s="68"/>
      <c r="G22" s="72">
        <f>SUM(G23:G27)</f>
        <v>26926395</v>
      </c>
      <c r="H22" s="68"/>
    </row>
    <row r="23" spans="1:8" ht="15">
      <c r="A23" s="68" t="s">
        <v>149</v>
      </c>
      <c r="B23" s="68"/>
      <c r="C23" s="68"/>
      <c r="D23" s="68"/>
      <c r="E23" s="68"/>
      <c r="F23" s="68"/>
      <c r="G23" s="72">
        <v>6025000</v>
      </c>
      <c r="H23" s="68"/>
    </row>
    <row r="24" spans="1:8" ht="15">
      <c r="A24" s="68" t="s">
        <v>150</v>
      </c>
      <c r="B24" s="68"/>
      <c r="C24" s="68"/>
      <c r="D24" s="68"/>
      <c r="E24" s="68"/>
      <c r="F24" s="68"/>
      <c r="G24" s="72">
        <f>SUM(G19-G39-G29-G26-G23)</f>
        <v>26122483</v>
      </c>
      <c r="H24" s="68"/>
    </row>
    <row r="25" spans="1:8" ht="15">
      <c r="A25" s="68" t="s">
        <v>151</v>
      </c>
      <c r="B25" s="68"/>
      <c r="C25" s="68"/>
      <c r="D25" s="68"/>
      <c r="E25" s="68"/>
      <c r="F25" s="68"/>
      <c r="G25" s="72"/>
      <c r="H25" s="68"/>
    </row>
    <row r="26" spans="1:8" ht="15">
      <c r="A26" s="68" t="s">
        <v>152</v>
      </c>
      <c r="B26" s="68"/>
      <c r="C26" s="68"/>
      <c r="D26" s="68"/>
      <c r="E26" s="68"/>
      <c r="F26" s="68"/>
      <c r="G26" s="72">
        <v>-5221088</v>
      </c>
      <c r="H26" s="68"/>
    </row>
    <row r="27" spans="1:8" ht="15">
      <c r="A27" s="68" t="s">
        <v>153</v>
      </c>
      <c r="B27" s="68"/>
      <c r="C27" s="68"/>
      <c r="D27" s="68"/>
      <c r="E27" s="68"/>
      <c r="F27" s="68"/>
      <c r="G27" s="72"/>
      <c r="H27" s="68"/>
    </row>
    <row r="28" spans="1:8" ht="15">
      <c r="A28" s="68"/>
      <c r="B28" s="68"/>
      <c r="C28" s="68"/>
      <c r="D28" s="68"/>
      <c r="E28" s="68"/>
      <c r="F28" s="68"/>
      <c r="G28" s="72"/>
      <c r="H28" s="68"/>
    </row>
    <row r="29" spans="1:9" ht="15">
      <c r="A29" s="68" t="s">
        <v>154</v>
      </c>
      <c r="B29" s="68"/>
      <c r="C29" s="68"/>
      <c r="D29" s="68"/>
      <c r="E29" s="68"/>
      <c r="F29" s="68"/>
      <c r="G29" s="73">
        <f>SUM(G11+G14-G33-G35-39790)</f>
        <v>-44745</v>
      </c>
      <c r="H29" s="68"/>
      <c r="I29" s="74"/>
    </row>
    <row r="30" spans="1:8" ht="15">
      <c r="A30" s="68"/>
      <c r="B30" s="68"/>
      <c r="C30" s="68"/>
      <c r="D30" s="68"/>
      <c r="E30" s="68"/>
      <c r="F30" s="68"/>
      <c r="G30" s="73"/>
      <c r="H30" s="68"/>
    </row>
    <row r="31" spans="1:8" ht="15">
      <c r="A31" s="68" t="s">
        <v>155</v>
      </c>
      <c r="B31" s="68"/>
      <c r="C31" s="68"/>
      <c r="D31" s="68"/>
      <c r="E31" s="68"/>
      <c r="F31" s="68"/>
      <c r="G31" s="73"/>
      <c r="H31" s="68"/>
    </row>
    <row r="32" spans="1:8" ht="15">
      <c r="A32" s="68"/>
      <c r="B32" s="68"/>
      <c r="C32" s="68" t="s">
        <v>156</v>
      </c>
      <c r="D32" s="68"/>
      <c r="E32" s="68"/>
      <c r="F32" s="68"/>
      <c r="G32" s="73"/>
      <c r="H32" s="68"/>
    </row>
    <row r="33" spans="1:9" ht="15">
      <c r="A33" s="68"/>
      <c r="B33" s="68"/>
      <c r="C33" s="68" t="s">
        <v>157</v>
      </c>
      <c r="D33" s="68"/>
      <c r="E33" s="68"/>
      <c r="F33" s="68"/>
      <c r="G33" s="73">
        <v>6998</v>
      </c>
      <c r="H33" s="68"/>
      <c r="I33" s="74"/>
    </row>
    <row r="34" spans="1:8" ht="15">
      <c r="A34" s="68"/>
      <c r="B34" s="68"/>
      <c r="C34" s="68" t="s">
        <v>158</v>
      </c>
      <c r="D34" s="68"/>
      <c r="E34" s="68"/>
      <c r="F34" s="68"/>
      <c r="G34" s="73">
        <v>2660</v>
      </c>
      <c r="H34" s="68"/>
    </row>
    <row r="35" spans="1:8" ht="15">
      <c r="A35" s="68"/>
      <c r="B35" s="68"/>
      <c r="C35" s="68" t="s">
        <v>159</v>
      </c>
      <c r="D35" s="68"/>
      <c r="E35" s="68"/>
      <c r="F35" s="68"/>
      <c r="G35" s="73">
        <v>11127</v>
      </c>
      <c r="H35" s="68"/>
    </row>
    <row r="36" spans="1:8" ht="15">
      <c r="A36" s="68"/>
      <c r="B36" s="68"/>
      <c r="C36" s="68" t="s">
        <v>160</v>
      </c>
      <c r="D36" s="68"/>
      <c r="E36" s="68"/>
      <c r="F36" s="68"/>
      <c r="G36" s="73">
        <v>10749</v>
      </c>
      <c r="H36" s="68"/>
    </row>
    <row r="37" spans="1:8" ht="15">
      <c r="A37" s="68"/>
      <c r="B37" s="68"/>
      <c r="C37" s="68" t="s">
        <v>161</v>
      </c>
      <c r="D37" s="68"/>
      <c r="E37" s="68"/>
      <c r="F37" s="68"/>
      <c r="G37" s="73">
        <v>0</v>
      </c>
      <c r="H37" s="68"/>
    </row>
    <row r="38" spans="1:8" ht="15">
      <c r="A38" s="68"/>
      <c r="B38" s="68"/>
      <c r="C38" s="68" t="s">
        <v>162</v>
      </c>
      <c r="D38" s="68"/>
      <c r="E38" s="68"/>
      <c r="F38" s="68"/>
      <c r="G38" s="73">
        <v>39790</v>
      </c>
      <c r="H38" s="68"/>
    </row>
    <row r="39" spans="1:8" ht="15">
      <c r="A39" s="68"/>
      <c r="B39" s="68"/>
      <c r="C39" s="80" t="s">
        <v>145</v>
      </c>
      <c r="D39" s="80"/>
      <c r="E39" s="80"/>
      <c r="F39" s="80"/>
      <c r="G39" s="82">
        <f>SUM(G33:G38)</f>
        <v>71324</v>
      </c>
      <c r="H39" s="68"/>
    </row>
    <row r="40" spans="1:8" ht="15">
      <c r="A40" s="68"/>
      <c r="B40" s="68"/>
      <c r="C40" s="71" t="s">
        <v>146</v>
      </c>
      <c r="D40" s="71"/>
      <c r="E40" s="68"/>
      <c r="F40" s="68"/>
      <c r="G40" s="72">
        <f>SUM(G19)</f>
        <v>26952974</v>
      </c>
      <c r="H40" s="68"/>
    </row>
    <row r="41" spans="1:8" ht="15">
      <c r="A41" s="68"/>
      <c r="B41" s="68"/>
      <c r="C41" s="68"/>
      <c r="D41" s="68"/>
      <c r="E41" s="68"/>
      <c r="F41" s="68"/>
      <c r="G41" s="68"/>
      <c r="H41" s="68"/>
    </row>
    <row r="42" spans="1:8" ht="15">
      <c r="A42" s="68"/>
      <c r="B42" s="68"/>
      <c r="C42" s="68"/>
      <c r="D42" s="68"/>
      <c r="E42" s="68"/>
      <c r="F42" s="68"/>
      <c r="G42" s="68"/>
      <c r="H42" s="68"/>
    </row>
    <row r="43" spans="1:8" ht="15">
      <c r="A43" s="68" t="s">
        <v>163</v>
      </c>
      <c r="B43" s="68"/>
      <c r="C43" s="68"/>
      <c r="D43" s="68"/>
      <c r="E43" s="68"/>
      <c r="F43" s="68"/>
      <c r="G43" s="68"/>
      <c r="H43" s="68"/>
    </row>
    <row r="44" spans="1:8" ht="15">
      <c r="A44" s="68"/>
      <c r="B44" s="68"/>
      <c r="C44" s="68"/>
      <c r="D44" s="68"/>
      <c r="E44" s="68"/>
      <c r="F44" s="68"/>
      <c r="G44" s="68"/>
      <c r="H44" s="68"/>
    </row>
    <row r="45" spans="1:8" ht="15">
      <c r="A45" s="68"/>
      <c r="B45" s="68"/>
      <c r="C45" s="68"/>
      <c r="D45" s="68"/>
      <c r="E45" s="77"/>
      <c r="F45" s="77"/>
      <c r="G45" s="77"/>
      <c r="H45" s="68"/>
    </row>
    <row r="46" spans="1:8" ht="15">
      <c r="A46" s="68"/>
      <c r="B46" s="68"/>
      <c r="C46" s="68"/>
      <c r="D46" s="68"/>
      <c r="E46" s="68"/>
      <c r="F46" s="83" t="s">
        <v>164</v>
      </c>
      <c r="G46" s="68"/>
      <c r="H46" s="68"/>
    </row>
    <row r="47" spans="1:8" ht="12.75">
      <c r="A47" s="84"/>
      <c r="B47" s="84"/>
      <c r="C47" s="84"/>
      <c r="D47" s="84"/>
      <c r="E47" s="84"/>
      <c r="F47" s="84"/>
      <c r="G47" s="84"/>
      <c r="H47" s="84"/>
    </row>
    <row r="48" spans="1:8" ht="12.75">
      <c r="A48" s="84"/>
      <c r="B48" s="84"/>
      <c r="C48" s="84"/>
      <c r="D48" s="84"/>
      <c r="E48" s="84"/>
      <c r="F48" s="84"/>
      <c r="G48" s="84"/>
      <c r="H48" s="84"/>
    </row>
    <row r="49" spans="1:8" ht="12.75">
      <c r="A49" s="84"/>
      <c r="B49" s="84"/>
      <c r="C49" s="84"/>
      <c r="D49" s="84"/>
      <c r="E49" s="84"/>
      <c r="F49" s="84"/>
      <c r="G49" s="84"/>
      <c r="H49" s="84"/>
    </row>
    <row r="50" spans="1:8" ht="12.75">
      <c r="A50" s="84"/>
      <c r="B50" s="84"/>
      <c r="C50" s="84"/>
      <c r="D50" s="84"/>
      <c r="E50" s="84"/>
      <c r="F50" s="84"/>
      <c r="G50" s="84"/>
      <c r="H50" s="84"/>
    </row>
    <row r="51" spans="1:8" ht="12.75">
      <c r="A51" s="84"/>
      <c r="B51" s="84"/>
      <c r="C51" s="84"/>
      <c r="D51" s="84"/>
      <c r="E51" s="84"/>
      <c r="F51" s="84"/>
      <c r="G51" s="84"/>
      <c r="H51" s="84"/>
    </row>
    <row r="52" spans="1:8" ht="12.75">
      <c r="A52" s="84"/>
      <c r="B52" s="84"/>
      <c r="C52" s="84"/>
      <c r="D52" s="84"/>
      <c r="E52" s="84"/>
      <c r="F52" s="84"/>
      <c r="G52" s="84"/>
      <c r="H52" s="84"/>
    </row>
    <row r="53" spans="1:8" ht="12.75">
      <c r="A53" s="84"/>
      <c r="B53" s="84"/>
      <c r="C53" s="84"/>
      <c r="D53" s="84"/>
      <c r="E53" s="84"/>
      <c r="F53" s="84"/>
      <c r="G53" s="84"/>
      <c r="H53" s="84"/>
    </row>
    <row r="54" spans="1:8" ht="12.75">
      <c r="A54" s="84"/>
      <c r="B54" s="84"/>
      <c r="C54" s="84"/>
      <c r="D54" s="84"/>
      <c r="E54" s="84"/>
      <c r="F54" s="84"/>
      <c r="G54" s="84"/>
      <c r="H54" s="84"/>
    </row>
    <row r="55" spans="1:8" ht="12.75">
      <c r="A55" s="84"/>
      <c r="B55" s="84"/>
      <c r="C55" s="84"/>
      <c r="D55" s="84"/>
      <c r="E55" s="84"/>
      <c r="F55" s="84"/>
      <c r="G55" s="84"/>
      <c r="H55" s="84"/>
    </row>
    <row r="56" spans="1:8" ht="12.75">
      <c r="A56" s="84"/>
      <c r="B56" s="84"/>
      <c r="C56" s="84"/>
      <c r="D56" s="84"/>
      <c r="E56" s="84"/>
      <c r="F56" s="84"/>
      <c r="G56" s="84"/>
      <c r="H56" s="84"/>
    </row>
    <row r="57" spans="1:8" ht="12.75">
      <c r="A57" s="84"/>
      <c r="B57" s="84"/>
      <c r="C57" s="84"/>
      <c r="D57" s="84"/>
      <c r="E57" s="84"/>
      <c r="F57" s="84"/>
      <c r="G57" s="84"/>
      <c r="H57" s="84"/>
    </row>
    <row r="58" spans="1:8" ht="12.75">
      <c r="A58" s="84"/>
      <c r="B58" s="84"/>
      <c r="C58" s="84"/>
      <c r="D58" s="84"/>
      <c r="E58" s="84"/>
      <c r="F58" s="84"/>
      <c r="G58" s="84"/>
      <c r="H58" s="84"/>
    </row>
    <row r="59" spans="1:8" ht="12.75">
      <c r="A59" s="84"/>
      <c r="B59" s="84"/>
      <c r="C59" s="84"/>
      <c r="D59" s="84"/>
      <c r="E59" s="84"/>
      <c r="F59" s="84"/>
      <c r="G59" s="84"/>
      <c r="H59" s="84"/>
    </row>
    <row r="60" spans="1:8" ht="12.75">
      <c r="A60" s="84"/>
      <c r="B60" s="84"/>
      <c r="C60" s="84"/>
      <c r="D60" s="84"/>
      <c r="E60" s="84"/>
      <c r="F60" s="84"/>
      <c r="G60" s="84"/>
      <c r="H60" s="84"/>
    </row>
    <row r="61" spans="1:8" ht="12.75">
      <c r="A61" s="84"/>
      <c r="B61" s="84"/>
      <c r="C61" s="84"/>
      <c r="D61" s="84"/>
      <c r="E61" s="84"/>
      <c r="F61" s="84"/>
      <c r="G61" s="84"/>
      <c r="H61" s="84"/>
    </row>
    <row r="62" spans="1:8" ht="12.75">
      <c r="A62" s="84"/>
      <c r="B62" s="84"/>
      <c r="C62" s="84"/>
      <c r="D62" s="84"/>
      <c r="E62" s="84"/>
      <c r="F62" s="84"/>
      <c r="G62" s="84"/>
      <c r="H62" s="84"/>
    </row>
    <row r="63" spans="1:8" ht="12.75">
      <c r="A63" s="84"/>
      <c r="B63" s="84"/>
      <c r="C63" s="84"/>
      <c r="D63" s="84"/>
      <c r="E63" s="84"/>
      <c r="F63" s="84"/>
      <c r="G63" s="84"/>
      <c r="H63" s="84"/>
    </row>
    <row r="64" spans="1:8" ht="12.75">
      <c r="A64" s="84"/>
      <c r="B64" s="84"/>
      <c r="C64" s="84"/>
      <c r="D64" s="84"/>
      <c r="E64" s="84"/>
      <c r="F64" s="84"/>
      <c r="G64" s="84"/>
      <c r="H64" s="84"/>
    </row>
    <row r="65" spans="1:8" ht="12.75">
      <c r="A65" s="84"/>
      <c r="B65" s="84"/>
      <c r="C65" s="84"/>
      <c r="D65" s="84"/>
      <c r="E65" s="84"/>
      <c r="F65" s="84"/>
      <c r="G65" s="84"/>
      <c r="H65" s="84"/>
    </row>
    <row r="66" spans="1:8" ht="12.75">
      <c r="A66" s="84"/>
      <c r="B66" s="84"/>
      <c r="C66" s="84"/>
      <c r="D66" s="84"/>
      <c r="E66" s="84"/>
      <c r="F66" s="84"/>
      <c r="G66" s="84"/>
      <c r="H66" s="84"/>
    </row>
    <row r="67" spans="1:8" ht="12.75">
      <c r="A67" s="84"/>
      <c r="B67" s="84"/>
      <c r="C67" s="84"/>
      <c r="D67" s="84"/>
      <c r="E67" s="84"/>
      <c r="F67" s="84"/>
      <c r="G67" s="84"/>
      <c r="H67" s="84"/>
    </row>
    <row r="68" spans="1:8" ht="12.75">
      <c r="A68" s="84"/>
      <c r="B68" s="84"/>
      <c r="C68" s="84"/>
      <c r="D68" s="84"/>
      <c r="E68" s="84"/>
      <c r="F68" s="84"/>
      <c r="G68" s="84"/>
      <c r="H68" s="84"/>
    </row>
    <row r="69" spans="1:8" ht="12.75">
      <c r="A69" s="84"/>
      <c r="B69" s="84"/>
      <c r="C69" s="84"/>
      <c r="D69" s="84"/>
      <c r="E69" s="84"/>
      <c r="F69" s="84"/>
      <c r="G69" s="84"/>
      <c r="H69" s="84"/>
    </row>
    <row r="70" spans="1:8" ht="12.75">
      <c r="A70" s="84"/>
      <c r="B70" s="84"/>
      <c r="C70" s="84"/>
      <c r="D70" s="84"/>
      <c r="E70" s="84"/>
      <c r="F70" s="84"/>
      <c r="G70" s="84"/>
      <c r="H70" s="84"/>
    </row>
    <row r="71" spans="1:8" ht="12.75">
      <c r="A71" s="84"/>
      <c r="B71" s="84"/>
      <c r="C71" s="84"/>
      <c r="D71" s="84"/>
      <c r="E71" s="84"/>
      <c r="F71" s="84"/>
      <c r="G71" s="84"/>
      <c r="H71" s="84"/>
    </row>
    <row r="72" spans="1:8" ht="12.75">
      <c r="A72" s="84"/>
      <c r="B72" s="84"/>
      <c r="C72" s="84"/>
      <c r="D72" s="84"/>
      <c r="E72" s="84"/>
      <c r="F72" s="84"/>
      <c r="G72" s="84"/>
      <c r="H72" s="84"/>
    </row>
    <row r="73" spans="1:8" ht="12.75">
      <c r="A73" s="84"/>
      <c r="B73" s="84"/>
      <c r="C73" s="84"/>
      <c r="D73" s="84"/>
      <c r="E73" s="84"/>
      <c r="F73" s="84"/>
      <c r="G73" s="84"/>
      <c r="H73" s="84"/>
    </row>
    <row r="74" spans="1:8" ht="12.75">
      <c r="A74" s="84"/>
      <c r="B74" s="84"/>
      <c r="C74" s="84"/>
      <c r="D74" s="84"/>
      <c r="E74" s="84"/>
      <c r="F74" s="84"/>
      <c r="G74" s="84"/>
      <c r="H74" s="84"/>
    </row>
    <row r="75" spans="1:8" ht="12.75">
      <c r="A75" s="84"/>
      <c r="B75" s="84"/>
      <c r="C75" s="84"/>
      <c r="D75" s="84"/>
      <c r="E75" s="84"/>
      <c r="F75" s="84"/>
      <c r="G75" s="84"/>
      <c r="H75" s="84"/>
    </row>
    <row r="76" spans="1:8" ht="12.75">
      <c r="A76" s="84"/>
      <c r="B76" s="84"/>
      <c r="C76" s="84"/>
      <c r="D76" s="84"/>
      <c r="E76" s="84"/>
      <c r="F76" s="84"/>
      <c r="G76" s="84"/>
      <c r="H76" s="84"/>
    </row>
    <row r="77" spans="1:8" ht="12.75">
      <c r="A77" s="84"/>
      <c r="B77" s="84"/>
      <c r="C77" s="84"/>
      <c r="D77" s="84"/>
      <c r="E77" s="84"/>
      <c r="F77" s="84"/>
      <c r="G77" s="84"/>
      <c r="H77" s="84"/>
    </row>
    <row r="78" spans="1:8" ht="12.75">
      <c r="A78" s="84"/>
      <c r="B78" s="84"/>
      <c r="C78" s="84"/>
      <c r="D78" s="84"/>
      <c r="E78" s="84"/>
      <c r="F78" s="84"/>
      <c r="G78" s="84"/>
      <c r="H78" s="84"/>
    </row>
    <row r="79" spans="1:8" ht="12.75">
      <c r="A79" s="84"/>
      <c r="B79" s="84"/>
      <c r="C79" s="84"/>
      <c r="D79" s="84"/>
      <c r="E79" s="84"/>
      <c r="F79" s="84"/>
      <c r="G79" s="84"/>
      <c r="H79" s="84"/>
    </row>
    <row r="80" spans="1:8" ht="12.75">
      <c r="A80" s="84"/>
      <c r="B80" s="84"/>
      <c r="C80" s="84"/>
      <c r="D80" s="84"/>
      <c r="E80" s="84"/>
      <c r="F80" s="84"/>
      <c r="G80" s="84"/>
      <c r="H80" s="84"/>
    </row>
    <row r="81" spans="1:8" ht="12.75">
      <c r="A81" s="84"/>
      <c r="B81" s="84"/>
      <c r="C81" s="84"/>
      <c r="D81" s="84"/>
      <c r="E81" s="84"/>
      <c r="F81" s="84"/>
      <c r="G81" s="84"/>
      <c r="H81" s="84"/>
    </row>
    <row r="82" spans="1:8" ht="12.75">
      <c r="A82" s="84"/>
      <c r="B82" s="84"/>
      <c r="C82" s="84"/>
      <c r="D82" s="84"/>
      <c r="E82" s="84"/>
      <c r="F82" s="84"/>
      <c r="G82" s="84"/>
      <c r="H82" s="84"/>
    </row>
    <row r="83" spans="1:8" ht="12.75">
      <c r="A83" s="84"/>
      <c r="B83" s="84"/>
      <c r="C83" s="84"/>
      <c r="D83" s="84"/>
      <c r="E83" s="84"/>
      <c r="F83" s="84"/>
      <c r="G83" s="84"/>
      <c r="H83" s="84"/>
    </row>
    <row r="84" spans="1:8" ht="12.75">
      <c r="A84" s="84"/>
      <c r="B84" s="84"/>
      <c r="C84" s="84"/>
      <c r="D84" s="84"/>
      <c r="E84" s="84"/>
      <c r="F84" s="84"/>
      <c r="G84" s="84"/>
      <c r="H84" s="84"/>
    </row>
    <row r="85" spans="1:8" ht="12.75">
      <c r="A85" s="84"/>
      <c r="B85" s="84"/>
      <c r="C85" s="84"/>
      <c r="D85" s="84"/>
      <c r="E85" s="84"/>
      <c r="F85" s="84"/>
      <c r="G85" s="84"/>
      <c r="H85" s="84"/>
    </row>
    <row r="86" spans="1:8" ht="12.75">
      <c r="A86" s="84"/>
      <c r="B86" s="84"/>
      <c r="C86" s="84"/>
      <c r="D86" s="84"/>
      <c r="E86" s="84"/>
      <c r="F86" s="84"/>
      <c r="G86" s="84"/>
      <c r="H86" s="84"/>
    </row>
    <row r="87" spans="1:8" ht="12.75">
      <c r="A87" s="84"/>
      <c r="B87" s="84"/>
      <c r="C87" s="84"/>
      <c r="D87" s="84"/>
      <c r="E87" s="84"/>
      <c r="F87" s="84"/>
      <c r="G87" s="84"/>
      <c r="H87" s="84"/>
    </row>
    <row r="88" spans="1:8" ht="12.75">
      <c r="A88" s="84"/>
      <c r="B88" s="84"/>
      <c r="C88" s="84"/>
      <c r="D88" s="84"/>
      <c r="E88" s="84"/>
      <c r="F88" s="84"/>
      <c r="G88" s="84"/>
      <c r="H88" s="84"/>
    </row>
    <row r="89" spans="1:8" ht="12.75">
      <c r="A89" s="84"/>
      <c r="B89" s="84"/>
      <c r="C89" s="84"/>
      <c r="D89" s="84"/>
      <c r="E89" s="84"/>
      <c r="F89" s="84"/>
      <c r="G89" s="84"/>
      <c r="H89" s="84"/>
    </row>
    <row r="90" spans="1:8" ht="12.75">
      <c r="A90" s="84"/>
      <c r="B90" s="84"/>
      <c r="C90" s="84"/>
      <c r="D90" s="84"/>
      <c r="E90" s="84"/>
      <c r="F90" s="84"/>
      <c r="G90" s="84"/>
      <c r="H90" s="84"/>
    </row>
    <row r="91" spans="1:8" ht="12.75">
      <c r="A91" s="84"/>
      <c r="B91" s="84"/>
      <c r="C91" s="84"/>
      <c r="D91" s="84"/>
      <c r="E91" s="84"/>
      <c r="F91" s="84"/>
      <c r="G91" s="84"/>
      <c r="H91" s="84"/>
    </row>
    <row r="92" spans="1:8" ht="12.75">
      <c r="A92" s="84"/>
      <c r="B92" s="84"/>
      <c r="C92" s="84"/>
      <c r="D92" s="84"/>
      <c r="E92" s="84"/>
      <c r="F92" s="84"/>
      <c r="G92" s="84"/>
      <c r="H92" s="84"/>
    </row>
    <row r="93" spans="1:8" ht="12.75">
      <c r="A93" s="84"/>
      <c r="B93" s="84"/>
      <c r="C93" s="84"/>
      <c r="D93" s="84"/>
      <c r="E93" s="84"/>
      <c r="F93" s="84"/>
      <c r="G93" s="84"/>
      <c r="H93" s="84"/>
    </row>
    <row r="94" spans="1:8" ht="12.75">
      <c r="A94" s="84"/>
      <c r="B94" s="84"/>
      <c r="C94" s="84"/>
      <c r="D94" s="84"/>
      <c r="E94" s="84"/>
      <c r="F94" s="84"/>
      <c r="G94" s="84"/>
      <c r="H94" s="84"/>
    </row>
    <row r="95" spans="1:8" ht="12.75">
      <c r="A95" s="84"/>
      <c r="B95" s="84"/>
      <c r="C95" s="84"/>
      <c r="D95" s="84"/>
      <c r="E95" s="84"/>
      <c r="F95" s="84"/>
      <c r="G95" s="84"/>
      <c r="H95" s="84"/>
    </row>
    <row r="96" spans="1:8" ht="12.75">
      <c r="A96" s="84"/>
      <c r="B96" s="84"/>
      <c r="C96" s="84"/>
      <c r="D96" s="84"/>
      <c r="E96" s="84"/>
      <c r="F96" s="84"/>
      <c r="G96" s="84"/>
      <c r="H96" s="84"/>
    </row>
    <row r="97" spans="1:8" ht="12.75">
      <c r="A97" s="84"/>
      <c r="B97" s="84"/>
      <c r="C97" s="84"/>
      <c r="D97" s="84"/>
      <c r="E97" s="84"/>
      <c r="F97" s="84"/>
      <c r="G97" s="84"/>
      <c r="H97" s="84"/>
    </row>
    <row r="98" spans="1:8" ht="12.75">
      <c r="A98" s="84"/>
      <c r="B98" s="84"/>
      <c r="C98" s="84"/>
      <c r="D98" s="84"/>
      <c r="E98" s="84"/>
      <c r="F98" s="84"/>
      <c r="G98" s="84"/>
      <c r="H98" s="84"/>
    </row>
    <row r="99" spans="1:8" ht="12.75">
      <c r="A99" s="84"/>
      <c r="B99" s="84"/>
      <c r="C99" s="84"/>
      <c r="D99" s="84"/>
      <c r="E99" s="84"/>
      <c r="F99" s="84"/>
      <c r="G99" s="84"/>
      <c r="H99" s="84"/>
    </row>
    <row r="100" spans="1:8" ht="12.75">
      <c r="A100" s="84"/>
      <c r="B100" s="84"/>
      <c r="C100" s="84"/>
      <c r="D100" s="84"/>
      <c r="E100" s="84"/>
      <c r="F100" s="84"/>
      <c r="G100" s="84"/>
      <c r="H100" s="84"/>
    </row>
    <row r="101" spans="1:8" ht="12.75">
      <c r="A101" s="84"/>
      <c r="B101" s="84"/>
      <c r="C101" s="84"/>
      <c r="D101" s="84"/>
      <c r="E101" s="84"/>
      <c r="F101" s="84"/>
      <c r="G101" s="84"/>
      <c r="H101" s="84"/>
    </row>
    <row r="102" spans="1:8" ht="12.75">
      <c r="A102" s="84"/>
      <c r="B102" s="84"/>
      <c r="C102" s="84"/>
      <c r="D102" s="84"/>
      <c r="E102" s="84"/>
      <c r="F102" s="84"/>
      <c r="G102" s="84"/>
      <c r="H102" s="84"/>
    </row>
    <row r="103" spans="1:8" ht="12.75">
      <c r="A103" s="84"/>
      <c r="B103" s="84"/>
      <c r="C103" s="84"/>
      <c r="D103" s="84"/>
      <c r="E103" s="84"/>
      <c r="F103" s="84"/>
      <c r="G103" s="84"/>
      <c r="H103" s="84"/>
    </row>
    <row r="104" spans="1:8" ht="12.75">
      <c r="A104" s="84"/>
      <c r="B104" s="84"/>
      <c r="C104" s="84"/>
      <c r="D104" s="84"/>
      <c r="E104" s="84"/>
      <c r="F104" s="84"/>
      <c r="G104" s="84"/>
      <c r="H104" s="84"/>
    </row>
    <row r="105" spans="1:8" ht="12.75">
      <c r="A105" s="84"/>
      <c r="B105" s="84"/>
      <c r="C105" s="84"/>
      <c r="D105" s="84"/>
      <c r="E105" s="84"/>
      <c r="F105" s="84"/>
      <c r="G105" s="84"/>
      <c r="H105" s="84"/>
    </row>
    <row r="106" spans="1:8" ht="12.75">
      <c r="A106" s="84"/>
      <c r="B106" s="84"/>
      <c r="C106" s="84"/>
      <c r="D106" s="84"/>
      <c r="E106" s="84"/>
      <c r="F106" s="84"/>
      <c r="G106" s="84"/>
      <c r="H106" s="84"/>
    </row>
    <row r="107" spans="1:8" ht="12.75">
      <c r="A107" s="84"/>
      <c r="B107" s="84"/>
      <c r="C107" s="84"/>
      <c r="D107" s="84"/>
      <c r="E107" s="84"/>
      <c r="F107" s="84"/>
      <c r="G107" s="84"/>
      <c r="H107" s="84"/>
    </row>
    <row r="108" spans="1:8" ht="12.75">
      <c r="A108" s="84"/>
      <c r="B108" s="84"/>
      <c r="C108" s="84"/>
      <c r="D108" s="84"/>
      <c r="E108" s="84"/>
      <c r="F108" s="84"/>
      <c r="G108" s="84"/>
      <c r="H108" s="84"/>
    </row>
    <row r="109" spans="1:8" ht="12.75">
      <c r="A109" s="84"/>
      <c r="B109" s="84"/>
      <c r="C109" s="84"/>
      <c r="D109" s="84"/>
      <c r="E109" s="84"/>
      <c r="F109" s="84"/>
      <c r="G109" s="84"/>
      <c r="H109" s="84"/>
    </row>
    <row r="110" spans="1:8" ht="12.75">
      <c r="A110" s="84"/>
      <c r="B110" s="84"/>
      <c r="C110" s="84"/>
      <c r="D110" s="84"/>
      <c r="E110" s="84"/>
      <c r="F110" s="84"/>
      <c r="G110" s="84"/>
      <c r="H110" s="84"/>
    </row>
    <row r="111" spans="1:8" ht="12.75">
      <c r="A111" s="84"/>
      <c r="B111" s="84"/>
      <c r="C111" s="84"/>
      <c r="D111" s="84"/>
      <c r="E111" s="84"/>
      <c r="F111" s="84"/>
      <c r="G111" s="84"/>
      <c r="H111" s="84"/>
    </row>
    <row r="112" spans="1:8" ht="12.75">
      <c r="A112" s="84"/>
      <c r="B112" s="84"/>
      <c r="C112" s="84"/>
      <c r="D112" s="84"/>
      <c r="E112" s="84"/>
      <c r="F112" s="84"/>
      <c r="G112" s="84"/>
      <c r="H112" s="84"/>
    </row>
    <row r="113" spans="1:8" ht="12.75">
      <c r="A113" s="84"/>
      <c r="B113" s="84"/>
      <c r="C113" s="84"/>
      <c r="D113" s="84"/>
      <c r="E113" s="84"/>
      <c r="F113" s="84"/>
      <c r="G113" s="84"/>
      <c r="H113" s="84"/>
    </row>
    <row r="114" spans="1:8" ht="12.75">
      <c r="A114" s="84"/>
      <c r="B114" s="84"/>
      <c r="C114" s="84"/>
      <c r="D114" s="84"/>
      <c r="E114" s="84"/>
      <c r="F114" s="84"/>
      <c r="G114" s="84"/>
      <c r="H114" s="84"/>
    </row>
    <row r="115" spans="1:8" ht="12.75">
      <c r="A115" s="84"/>
      <c r="B115" s="84"/>
      <c r="C115" s="84"/>
      <c r="D115" s="84"/>
      <c r="E115" s="84"/>
      <c r="F115" s="84"/>
      <c r="G115" s="84"/>
      <c r="H115" s="84"/>
    </row>
    <row r="116" spans="1:8" ht="12.75">
      <c r="A116" s="84"/>
      <c r="B116" s="84"/>
      <c r="C116" s="84"/>
      <c r="D116" s="84"/>
      <c r="E116" s="84"/>
      <c r="F116" s="84"/>
      <c r="G116" s="84"/>
      <c r="H116" s="84"/>
    </row>
    <row r="117" spans="1:8" ht="12.75">
      <c r="A117" s="84"/>
      <c r="B117" s="84"/>
      <c r="C117" s="84"/>
      <c r="D117" s="84"/>
      <c r="E117" s="84"/>
      <c r="F117" s="84"/>
      <c r="G117" s="84"/>
      <c r="H117" s="84"/>
    </row>
    <row r="118" spans="1:8" ht="12.75">
      <c r="A118" s="84"/>
      <c r="B118" s="84"/>
      <c r="C118" s="84"/>
      <c r="D118" s="84"/>
      <c r="E118" s="84"/>
      <c r="F118" s="84"/>
      <c r="G118" s="84"/>
      <c r="H118" s="84"/>
    </row>
    <row r="119" spans="1:8" ht="12.75">
      <c r="A119" s="84"/>
      <c r="B119" s="84"/>
      <c r="C119" s="84"/>
      <c r="D119" s="84"/>
      <c r="E119" s="84"/>
      <c r="F119" s="84"/>
      <c r="G119" s="84"/>
      <c r="H119" s="84"/>
    </row>
    <row r="120" spans="1:8" ht="12.75">
      <c r="A120" s="84"/>
      <c r="B120" s="84"/>
      <c r="C120" s="84"/>
      <c r="D120" s="84"/>
      <c r="E120" s="84"/>
      <c r="F120" s="84"/>
      <c r="G120" s="84"/>
      <c r="H120" s="84"/>
    </row>
    <row r="121" spans="1:8" ht="12.75">
      <c r="A121" s="84"/>
      <c r="B121" s="84"/>
      <c r="C121" s="84"/>
      <c r="D121" s="84"/>
      <c r="E121" s="84"/>
      <c r="F121" s="84"/>
      <c r="G121" s="84"/>
      <c r="H121" s="84"/>
    </row>
    <row r="122" spans="1:8" ht="12.75">
      <c r="A122" s="84"/>
      <c r="B122" s="84"/>
      <c r="C122" s="84"/>
      <c r="D122" s="84"/>
      <c r="E122" s="84"/>
      <c r="F122" s="84"/>
      <c r="G122" s="84"/>
      <c r="H122" s="84"/>
    </row>
    <row r="123" spans="1:8" ht="12.75">
      <c r="A123" s="84"/>
      <c r="B123" s="84"/>
      <c r="C123" s="84"/>
      <c r="D123" s="84"/>
      <c r="E123" s="84"/>
      <c r="F123" s="84"/>
      <c r="G123" s="84"/>
      <c r="H123" s="84"/>
    </row>
    <row r="124" spans="1:8" ht="12.75">
      <c r="A124" s="84"/>
      <c r="B124" s="84"/>
      <c r="C124" s="84"/>
      <c r="D124" s="84"/>
      <c r="E124" s="84"/>
      <c r="F124" s="84"/>
      <c r="G124" s="84"/>
      <c r="H124" s="84"/>
    </row>
    <row r="125" spans="1:8" ht="12.75">
      <c r="A125" s="84"/>
      <c r="B125" s="84"/>
      <c r="C125" s="84"/>
      <c r="D125" s="84"/>
      <c r="E125" s="84"/>
      <c r="F125" s="84"/>
      <c r="G125" s="84"/>
      <c r="H125" s="84"/>
    </row>
    <row r="126" spans="1:8" ht="12.75">
      <c r="A126" s="84"/>
      <c r="B126" s="84"/>
      <c r="C126" s="84"/>
      <c r="D126" s="84"/>
      <c r="E126" s="84"/>
      <c r="F126" s="84"/>
      <c r="G126" s="84"/>
      <c r="H126" s="84"/>
    </row>
    <row r="127" spans="1:8" ht="12.75">
      <c r="A127" s="84"/>
      <c r="B127" s="84"/>
      <c r="C127" s="84"/>
      <c r="D127" s="84"/>
      <c r="E127" s="84"/>
      <c r="F127" s="84"/>
      <c r="G127" s="84"/>
      <c r="H127" s="84"/>
    </row>
    <row r="128" spans="1:8" ht="12.75">
      <c r="A128" s="84"/>
      <c r="B128" s="84"/>
      <c r="C128" s="84"/>
      <c r="D128" s="84"/>
      <c r="E128" s="84"/>
      <c r="F128" s="84"/>
      <c r="G128" s="84"/>
      <c r="H128" s="84"/>
    </row>
    <row r="129" spans="1:8" ht="12.75">
      <c r="A129" s="84"/>
      <c r="B129" s="84"/>
      <c r="C129" s="84"/>
      <c r="D129" s="84"/>
      <c r="E129" s="84"/>
      <c r="F129" s="84"/>
      <c r="G129" s="84"/>
      <c r="H129" s="84"/>
    </row>
    <row r="130" spans="1:8" ht="12.75">
      <c r="A130" s="84"/>
      <c r="B130" s="84"/>
      <c r="C130" s="84"/>
      <c r="D130" s="84"/>
      <c r="E130" s="84"/>
      <c r="F130" s="84"/>
      <c r="G130" s="84"/>
      <c r="H130" s="84"/>
    </row>
    <row r="131" spans="1:8" ht="12.75">
      <c r="A131" s="84"/>
      <c r="B131" s="84"/>
      <c r="C131" s="84"/>
      <c r="D131" s="84"/>
      <c r="E131" s="84"/>
      <c r="F131" s="84"/>
      <c r="G131" s="84"/>
      <c r="H131" s="84"/>
    </row>
    <row r="132" spans="1:8" ht="12.75">
      <c r="A132" s="84"/>
      <c r="B132" s="84"/>
      <c r="C132" s="84"/>
      <c r="D132" s="84"/>
      <c r="E132" s="84"/>
      <c r="F132" s="84"/>
      <c r="G132" s="84"/>
      <c r="H132" s="84"/>
    </row>
    <row r="133" spans="1:8" ht="12.75">
      <c r="A133" s="84"/>
      <c r="B133" s="84"/>
      <c r="C133" s="84"/>
      <c r="D133" s="84"/>
      <c r="E133" s="84"/>
      <c r="F133" s="84"/>
      <c r="G133" s="84"/>
      <c r="H133" s="84"/>
    </row>
    <row r="134" spans="1:8" ht="12.75">
      <c r="A134" s="84"/>
      <c r="B134" s="84"/>
      <c r="C134" s="84"/>
      <c r="D134" s="84"/>
      <c r="E134" s="84"/>
      <c r="F134" s="84"/>
      <c r="G134" s="84"/>
      <c r="H134" s="84"/>
    </row>
    <row r="135" spans="1:8" ht="12.75">
      <c r="A135" s="84"/>
      <c r="B135" s="84"/>
      <c r="C135" s="84"/>
      <c r="D135" s="84"/>
      <c r="E135" s="84"/>
      <c r="F135" s="84"/>
      <c r="G135" s="84"/>
      <c r="H135" s="84"/>
    </row>
    <row r="136" spans="1:8" ht="12.75">
      <c r="A136" s="84"/>
      <c r="B136" s="84"/>
      <c r="C136" s="84"/>
      <c r="D136" s="84"/>
      <c r="E136" s="84"/>
      <c r="F136" s="84"/>
      <c r="G136" s="84"/>
      <c r="H136" s="84"/>
    </row>
    <row r="137" spans="1:8" ht="12.75">
      <c r="A137" s="84"/>
      <c r="B137" s="84"/>
      <c r="C137" s="84"/>
      <c r="D137" s="84"/>
      <c r="E137" s="84"/>
      <c r="F137" s="84"/>
      <c r="G137" s="84"/>
      <c r="H137" s="84"/>
    </row>
    <row r="138" spans="1:8" ht="12.75">
      <c r="A138" s="84"/>
      <c r="B138" s="84"/>
      <c r="C138" s="84"/>
      <c r="D138" s="84"/>
      <c r="E138" s="84"/>
      <c r="F138" s="84"/>
      <c r="G138" s="84"/>
      <c r="H138" s="84"/>
    </row>
    <row r="139" spans="1:8" ht="12.75">
      <c r="A139" s="84"/>
      <c r="B139" s="84"/>
      <c r="C139" s="84"/>
      <c r="D139" s="84"/>
      <c r="E139" s="84"/>
      <c r="F139" s="84"/>
      <c r="G139" s="84"/>
      <c r="H139" s="84"/>
    </row>
    <row r="140" spans="1:8" ht="12.75">
      <c r="A140" s="84"/>
      <c r="B140" s="84"/>
      <c r="C140" s="84"/>
      <c r="D140" s="84"/>
      <c r="E140" s="84"/>
      <c r="F140" s="84"/>
      <c r="G140" s="84"/>
      <c r="H140" s="84"/>
    </row>
    <row r="141" spans="1:8" ht="12.75">
      <c r="A141" s="84"/>
      <c r="B141" s="84"/>
      <c r="C141" s="84"/>
      <c r="D141" s="84"/>
      <c r="E141" s="84"/>
      <c r="F141" s="84"/>
      <c r="G141" s="84"/>
      <c r="H141" s="84"/>
    </row>
    <row r="142" spans="1:8" ht="12.75">
      <c r="A142" s="84"/>
      <c r="B142" s="84"/>
      <c r="C142" s="84"/>
      <c r="D142" s="84"/>
      <c r="E142" s="84"/>
      <c r="F142" s="84"/>
      <c r="G142" s="84"/>
      <c r="H142" s="84"/>
    </row>
    <row r="143" spans="1:8" ht="12.75">
      <c r="A143" s="84"/>
      <c r="B143" s="84"/>
      <c r="C143" s="84"/>
      <c r="D143" s="84"/>
      <c r="E143" s="84"/>
      <c r="F143" s="84"/>
      <c r="G143" s="84"/>
      <c r="H143" s="84"/>
    </row>
    <row r="144" spans="1:8" ht="12.75">
      <c r="A144" s="84"/>
      <c r="B144" s="84"/>
      <c r="C144" s="84"/>
      <c r="D144" s="84"/>
      <c r="E144" s="84"/>
      <c r="F144" s="84"/>
      <c r="G144" s="84"/>
      <c r="H144" s="84"/>
    </row>
    <row r="145" spans="1:8" ht="12.75">
      <c r="A145" s="84"/>
      <c r="B145" s="84"/>
      <c r="C145" s="84"/>
      <c r="D145" s="84"/>
      <c r="E145" s="84"/>
      <c r="F145" s="84"/>
      <c r="G145" s="84"/>
      <c r="H145" s="84"/>
    </row>
    <row r="146" spans="1:8" ht="12.75">
      <c r="A146" s="84"/>
      <c r="B146" s="84"/>
      <c r="C146" s="84"/>
      <c r="D146" s="84"/>
      <c r="E146" s="84"/>
      <c r="F146" s="84"/>
      <c r="G146" s="84"/>
      <c r="H146" s="84"/>
    </row>
    <row r="147" spans="1:8" ht="12.75">
      <c r="A147" s="84"/>
      <c r="B147" s="84"/>
      <c r="C147" s="84"/>
      <c r="D147" s="84"/>
      <c r="E147" s="84"/>
      <c r="F147" s="84"/>
      <c r="G147" s="84"/>
      <c r="H147" s="84"/>
    </row>
    <row r="148" spans="1:8" ht="12.75">
      <c r="A148" s="84"/>
      <c r="B148" s="84"/>
      <c r="C148" s="84"/>
      <c r="D148" s="84"/>
      <c r="E148" s="84"/>
      <c r="F148" s="84"/>
      <c r="G148" s="84"/>
      <c r="H148" s="84"/>
    </row>
    <row r="149" spans="1:8" ht="12.75">
      <c r="A149" s="84"/>
      <c r="B149" s="84"/>
      <c r="C149" s="84"/>
      <c r="D149" s="84"/>
      <c r="E149" s="84"/>
      <c r="F149" s="84"/>
      <c r="G149" s="84"/>
      <c r="H149" s="84"/>
    </row>
    <row r="150" spans="1:8" ht="12.75">
      <c r="A150" s="84"/>
      <c r="B150" s="84"/>
      <c r="C150" s="84"/>
      <c r="D150" s="84"/>
      <c r="E150" s="84"/>
      <c r="F150" s="84"/>
      <c r="G150" s="84"/>
      <c r="H150" s="84"/>
    </row>
    <row r="151" spans="1:8" ht="12.75">
      <c r="A151" s="84"/>
      <c r="B151" s="84"/>
      <c r="C151" s="84"/>
      <c r="D151" s="84"/>
      <c r="E151" s="84"/>
      <c r="F151" s="84"/>
      <c r="G151" s="84"/>
      <c r="H151" s="84"/>
    </row>
    <row r="152" spans="1:8" ht="12.75">
      <c r="A152" s="84"/>
      <c r="B152" s="84"/>
      <c r="C152" s="84"/>
      <c r="D152" s="84"/>
      <c r="E152" s="84"/>
      <c r="F152" s="84"/>
      <c r="G152" s="84"/>
      <c r="H152" s="84"/>
    </row>
    <row r="153" spans="1:8" ht="12.75">
      <c r="A153" s="84"/>
      <c r="B153" s="84"/>
      <c r="C153" s="84"/>
      <c r="D153" s="84"/>
      <c r="E153" s="84"/>
      <c r="F153" s="84"/>
      <c r="G153" s="84"/>
      <c r="H153" s="84"/>
    </row>
    <row r="154" spans="1:8" ht="12.75">
      <c r="A154" s="84"/>
      <c r="B154" s="84"/>
      <c r="C154" s="84"/>
      <c r="D154" s="84"/>
      <c r="E154" s="84"/>
      <c r="F154" s="84"/>
      <c r="G154" s="84"/>
      <c r="H154" s="84"/>
    </row>
    <row r="155" spans="1:8" ht="12.75">
      <c r="A155" s="84"/>
      <c r="B155" s="84"/>
      <c r="C155" s="84"/>
      <c r="D155" s="84"/>
      <c r="E155" s="84"/>
      <c r="F155" s="84"/>
      <c r="G155" s="84"/>
      <c r="H155" s="84"/>
    </row>
    <row r="156" spans="1:8" ht="12.75">
      <c r="A156" s="84"/>
      <c r="B156" s="84"/>
      <c r="C156" s="84"/>
      <c r="D156" s="84"/>
      <c r="E156" s="84"/>
      <c r="F156" s="84"/>
      <c r="G156" s="84"/>
      <c r="H156" s="84"/>
    </row>
    <row r="157" spans="1:8" ht="12.75">
      <c r="A157" s="84"/>
      <c r="B157" s="84"/>
      <c r="C157" s="84"/>
      <c r="D157" s="84"/>
      <c r="E157" s="84"/>
      <c r="F157" s="84"/>
      <c r="G157" s="84"/>
      <c r="H157" s="84"/>
    </row>
    <row r="158" spans="1:8" ht="12.75">
      <c r="A158" s="84"/>
      <c r="B158" s="84"/>
      <c r="C158" s="84"/>
      <c r="D158" s="84"/>
      <c r="E158" s="84"/>
      <c r="F158" s="84"/>
      <c r="G158" s="84"/>
      <c r="H158" s="84"/>
    </row>
    <row r="159" spans="1:8" ht="12.75">
      <c r="A159" s="84"/>
      <c r="B159" s="84"/>
      <c r="C159" s="84"/>
      <c r="D159" s="84"/>
      <c r="E159" s="84"/>
      <c r="F159" s="84"/>
      <c r="G159" s="84"/>
      <c r="H159" s="84"/>
    </row>
    <row r="160" spans="1:8" ht="12.75">
      <c r="A160" s="84"/>
      <c r="B160" s="84"/>
      <c r="C160" s="84"/>
      <c r="D160" s="84"/>
      <c r="E160" s="84"/>
      <c r="F160" s="84"/>
      <c r="G160" s="84"/>
      <c r="H160" s="84"/>
    </row>
    <row r="161" spans="1:8" ht="12.75">
      <c r="A161" s="84"/>
      <c r="B161" s="84"/>
      <c r="C161" s="84"/>
      <c r="D161" s="84"/>
      <c r="E161" s="84"/>
      <c r="F161" s="84"/>
      <c r="G161" s="84"/>
      <c r="H161" s="84"/>
    </row>
    <row r="162" spans="1:8" ht="12.75">
      <c r="A162" s="84"/>
      <c r="B162" s="84"/>
      <c r="C162" s="84"/>
      <c r="D162" s="84"/>
      <c r="E162" s="84"/>
      <c r="F162" s="84"/>
      <c r="G162" s="84"/>
      <c r="H162" s="84"/>
    </row>
    <row r="163" spans="1:8" ht="12.75">
      <c r="A163" s="84"/>
      <c r="B163" s="84"/>
      <c r="C163" s="84"/>
      <c r="D163" s="84"/>
      <c r="E163" s="84"/>
      <c r="F163" s="84"/>
      <c r="G163" s="84"/>
      <c r="H163" s="84"/>
    </row>
    <row r="164" spans="1:8" ht="12.75">
      <c r="A164" s="84"/>
      <c r="B164" s="84"/>
      <c r="C164" s="84"/>
      <c r="D164" s="84"/>
      <c r="E164" s="84"/>
      <c r="F164" s="84"/>
      <c r="G164" s="84"/>
      <c r="H164" s="84"/>
    </row>
    <row r="165" spans="1:8" ht="12.75">
      <c r="A165" s="84"/>
      <c r="B165" s="84"/>
      <c r="C165" s="84"/>
      <c r="D165" s="84"/>
      <c r="E165" s="84"/>
      <c r="F165" s="84"/>
      <c r="G165" s="84"/>
      <c r="H165" s="84"/>
    </row>
    <row r="166" spans="1:8" ht="12.75">
      <c r="A166" s="84"/>
      <c r="B166" s="84"/>
      <c r="C166" s="84"/>
      <c r="D166" s="84"/>
      <c r="E166" s="84"/>
      <c r="F166" s="84"/>
      <c r="G166" s="84"/>
      <c r="H166" s="84"/>
    </row>
    <row r="167" spans="1:8" ht="12.75">
      <c r="A167" s="84"/>
      <c r="B167" s="84"/>
      <c r="C167" s="84"/>
      <c r="D167" s="84"/>
      <c r="E167" s="84"/>
      <c r="F167" s="84"/>
      <c r="G167" s="84"/>
      <c r="H167" s="84"/>
    </row>
    <row r="168" spans="1:8" ht="12.75">
      <c r="A168" s="84"/>
      <c r="B168" s="84"/>
      <c r="C168" s="84"/>
      <c r="D168" s="84"/>
      <c r="E168" s="84"/>
      <c r="F168" s="84"/>
      <c r="G168" s="84"/>
      <c r="H168" s="84"/>
    </row>
    <row r="169" spans="1:8" ht="12.75">
      <c r="A169" s="84"/>
      <c r="B169" s="84"/>
      <c r="C169" s="84"/>
      <c r="D169" s="84"/>
      <c r="E169" s="84"/>
      <c r="F169" s="84"/>
      <c r="G169" s="84"/>
      <c r="H169" s="84"/>
    </row>
    <row r="170" spans="1:8" ht="12.75">
      <c r="A170" s="84"/>
      <c r="B170" s="84"/>
      <c r="C170" s="84"/>
      <c r="D170" s="84"/>
      <c r="E170" s="84"/>
      <c r="F170" s="84"/>
      <c r="G170" s="84"/>
      <c r="H170" s="84"/>
    </row>
    <row r="171" spans="1:8" ht="12.75">
      <c r="A171" s="84"/>
      <c r="B171" s="84"/>
      <c r="C171" s="84"/>
      <c r="D171" s="84"/>
      <c r="E171" s="84"/>
      <c r="F171" s="84"/>
      <c r="G171" s="84"/>
      <c r="H171" s="84"/>
    </row>
    <row r="172" spans="1:8" ht="12.75">
      <c r="A172" s="84"/>
      <c r="B172" s="84"/>
      <c r="C172" s="84"/>
      <c r="D172" s="84"/>
      <c r="E172" s="84"/>
      <c r="F172" s="84"/>
      <c r="G172" s="84"/>
      <c r="H172" s="84"/>
    </row>
    <row r="173" spans="1:8" ht="12.75">
      <c r="A173" s="84"/>
      <c r="B173" s="84"/>
      <c r="C173" s="84"/>
      <c r="D173" s="84"/>
      <c r="E173" s="84"/>
      <c r="F173" s="84"/>
      <c r="G173" s="84"/>
      <c r="H173" s="84"/>
    </row>
    <row r="174" spans="1:8" ht="12.75">
      <c r="A174" s="84"/>
      <c r="B174" s="84"/>
      <c r="C174" s="84"/>
      <c r="D174" s="84"/>
      <c r="E174" s="84"/>
      <c r="F174" s="84"/>
      <c r="G174" s="84"/>
      <c r="H174" s="84"/>
    </row>
  </sheetData>
  <mergeCells count="3">
    <mergeCell ref="A4:H4"/>
    <mergeCell ref="A5:H5"/>
    <mergeCell ref="A6:H6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5">
      <selection activeCell="I27" sqref="I27"/>
    </sheetView>
  </sheetViews>
  <sheetFormatPr defaultColWidth="9.140625" defaultRowHeight="12.75"/>
  <cols>
    <col min="1" max="6" width="9.140625" style="85" customWidth="1"/>
    <col min="7" max="7" width="12.8515625" style="85" customWidth="1"/>
    <col min="8" max="8" width="9.140625" style="85" customWidth="1"/>
    <col min="9" max="9" width="12.7109375" style="85" customWidth="1"/>
    <col min="10" max="10" width="10.28125" style="85" customWidth="1"/>
    <col min="11" max="16384" width="9.140625" style="85" customWidth="1"/>
  </cols>
  <sheetData>
    <row r="1" spans="1:5" ht="15">
      <c r="A1" s="68" t="s">
        <v>129</v>
      </c>
      <c r="B1" s="67"/>
      <c r="C1" s="67"/>
      <c r="D1" s="67"/>
      <c r="E1" s="67"/>
    </row>
    <row r="2" spans="1:5" ht="15">
      <c r="A2" s="68" t="s">
        <v>130</v>
      </c>
      <c r="B2" s="67"/>
      <c r="C2" s="67"/>
      <c r="D2" s="67"/>
      <c r="E2" s="67"/>
    </row>
    <row r="4" spans="1:7" ht="17.25">
      <c r="A4" s="86" t="s">
        <v>165</v>
      </c>
      <c r="B4" s="86"/>
      <c r="C4" s="86"/>
      <c r="D4" s="86"/>
      <c r="E4" s="86"/>
      <c r="F4" s="86"/>
      <c r="G4" s="86"/>
    </row>
    <row r="5" spans="1:7" ht="17.25">
      <c r="A5" s="86">
        <v>2007</v>
      </c>
      <c r="B5" s="86"/>
      <c r="C5" s="86"/>
      <c r="D5" s="86"/>
      <c r="E5" s="86"/>
      <c r="F5" s="86"/>
      <c r="G5" s="86"/>
    </row>
    <row r="7" spans="1:11" ht="15">
      <c r="A7" s="87" t="s">
        <v>166</v>
      </c>
      <c r="B7" s="88"/>
      <c r="C7" s="88"/>
      <c r="D7" s="88"/>
      <c r="E7" s="88"/>
      <c r="F7" s="88"/>
      <c r="G7" s="88"/>
      <c r="H7" s="88"/>
      <c r="I7" s="88"/>
      <c r="J7" s="89"/>
      <c r="K7" s="89"/>
    </row>
    <row r="8" spans="1:9" ht="15">
      <c r="A8" s="88" t="s">
        <v>167</v>
      </c>
      <c r="B8" s="88"/>
      <c r="C8" s="88"/>
      <c r="D8" s="88"/>
      <c r="E8" s="88"/>
      <c r="F8" s="88"/>
      <c r="G8" s="90">
        <v>1642812</v>
      </c>
      <c r="H8" s="88"/>
      <c r="I8" s="88"/>
    </row>
    <row r="9" spans="1:9" ht="15">
      <c r="A9" s="88" t="s">
        <v>168</v>
      </c>
      <c r="B9" s="88"/>
      <c r="C9" s="88"/>
      <c r="D9" s="88"/>
      <c r="E9" s="88"/>
      <c r="F9" s="88"/>
      <c r="G9" s="90">
        <v>348000</v>
      </c>
      <c r="H9" s="88"/>
      <c r="I9" s="90"/>
    </row>
    <row r="10" spans="1:9" ht="15">
      <c r="A10" s="88" t="s">
        <v>169</v>
      </c>
      <c r="B10" s="88"/>
      <c r="C10" s="88"/>
      <c r="D10" s="88"/>
      <c r="E10" s="88"/>
      <c r="F10" s="88"/>
      <c r="G10" s="90">
        <v>19000000</v>
      </c>
      <c r="H10" s="88"/>
      <c r="I10" s="90"/>
    </row>
    <row r="11" spans="1:9" ht="15">
      <c r="A11" s="91" t="s">
        <v>170</v>
      </c>
      <c r="B11" s="91"/>
      <c r="C11" s="91"/>
      <c r="D11" s="91"/>
      <c r="E11" s="91"/>
      <c r="F11" s="91"/>
      <c r="G11" s="92">
        <v>53526</v>
      </c>
      <c r="H11" s="88"/>
      <c r="I11" s="90"/>
    </row>
    <row r="12" spans="1:9" ht="15">
      <c r="A12" s="88" t="s">
        <v>171</v>
      </c>
      <c r="B12" s="88"/>
      <c r="C12" s="88"/>
      <c r="D12" s="88"/>
      <c r="E12" s="88"/>
      <c r="F12" s="88"/>
      <c r="G12" s="90">
        <v>1360</v>
      </c>
      <c r="H12" s="88"/>
      <c r="I12" s="90"/>
    </row>
    <row r="13" spans="1:9" ht="15">
      <c r="A13" s="88" t="s">
        <v>172</v>
      </c>
      <c r="B13" s="88"/>
      <c r="C13" s="88"/>
      <c r="D13" s="88"/>
      <c r="E13" s="88"/>
      <c r="F13" s="88"/>
      <c r="G13" s="90">
        <v>30000</v>
      </c>
      <c r="H13" s="88"/>
      <c r="I13" s="90"/>
    </row>
    <row r="14" spans="1:9" ht="15">
      <c r="A14" s="93" t="s">
        <v>173</v>
      </c>
      <c r="B14" s="93"/>
      <c r="C14" s="93"/>
      <c r="D14" s="93"/>
      <c r="E14" s="93"/>
      <c r="F14" s="93"/>
      <c r="G14" s="94">
        <v>456345</v>
      </c>
      <c r="H14" s="88"/>
      <c r="I14" s="88"/>
    </row>
    <row r="15" spans="1:9" ht="15">
      <c r="A15" s="87" t="s">
        <v>174</v>
      </c>
      <c r="B15" s="88"/>
      <c r="C15" s="88"/>
      <c r="D15" s="88"/>
      <c r="E15" s="88"/>
      <c r="F15" s="88"/>
      <c r="G15" s="95">
        <f>SUM(G8:G14)</f>
        <v>21532043</v>
      </c>
      <c r="H15" s="88"/>
      <c r="I15" s="88"/>
    </row>
    <row r="16" spans="1:9" ht="15">
      <c r="A16" s="88"/>
      <c r="B16" s="88"/>
      <c r="C16" s="88"/>
      <c r="D16" s="88"/>
      <c r="E16" s="88"/>
      <c r="F16" s="88"/>
      <c r="G16" s="90"/>
      <c r="H16" s="88"/>
      <c r="I16" s="90"/>
    </row>
    <row r="17" spans="1:9" ht="15">
      <c r="A17" s="87" t="s">
        <v>175</v>
      </c>
      <c r="B17" s="88"/>
      <c r="C17" s="88"/>
      <c r="D17" s="88"/>
      <c r="E17" s="88"/>
      <c r="F17" s="88"/>
      <c r="G17" s="90"/>
      <c r="H17" s="88"/>
      <c r="I17" s="88"/>
    </row>
    <row r="18" spans="1:10" ht="15">
      <c r="A18" s="88" t="s">
        <v>176</v>
      </c>
      <c r="B18" s="88"/>
      <c r="C18" s="88"/>
      <c r="D18" s="88"/>
      <c r="E18" s="88"/>
      <c r="F18" s="88"/>
      <c r="G18" s="90">
        <v>457000</v>
      </c>
      <c r="H18" s="88"/>
      <c r="I18" s="90"/>
      <c r="J18" s="96"/>
    </row>
    <row r="19" spans="1:11" ht="15">
      <c r="A19" s="88" t="s">
        <v>177</v>
      </c>
      <c r="B19" s="88"/>
      <c r="C19" s="88"/>
      <c r="D19" s="88"/>
      <c r="E19" s="88"/>
      <c r="F19" s="88"/>
      <c r="G19" s="90">
        <v>161900</v>
      </c>
      <c r="H19" s="88"/>
      <c r="I19" s="88"/>
      <c r="J19" s="96"/>
      <c r="K19" s="96"/>
    </row>
    <row r="20" spans="1:11" ht="15">
      <c r="A20" s="88" t="s">
        <v>178</v>
      </c>
      <c r="B20" s="88"/>
      <c r="C20" s="88"/>
      <c r="D20" s="88"/>
      <c r="E20" s="88"/>
      <c r="F20" s="88"/>
      <c r="G20" s="90">
        <v>126200</v>
      </c>
      <c r="H20" s="88"/>
      <c r="I20" s="88"/>
      <c r="J20" s="96"/>
      <c r="K20" s="96"/>
    </row>
    <row r="21" spans="1:11" ht="15">
      <c r="A21" s="88" t="s">
        <v>179</v>
      </c>
      <c r="B21" s="88"/>
      <c r="C21" s="88"/>
      <c r="D21" s="88"/>
      <c r="E21" s="88"/>
      <c r="F21" s="88"/>
      <c r="G21" s="90">
        <v>7199</v>
      </c>
      <c r="H21" s="88"/>
      <c r="I21" s="88"/>
      <c r="J21" s="96"/>
      <c r="K21" s="96"/>
    </row>
    <row r="22" spans="1:9" ht="15">
      <c r="A22" s="88" t="s">
        <v>180</v>
      </c>
      <c r="B22" s="88"/>
      <c r="C22" s="88"/>
      <c r="D22" s="88"/>
      <c r="E22" s="88"/>
      <c r="F22" s="88"/>
      <c r="G22" s="90">
        <v>50830</v>
      </c>
      <c r="H22" s="88"/>
      <c r="I22" s="88"/>
    </row>
    <row r="23" spans="1:9" ht="15">
      <c r="A23" s="88" t="s">
        <v>181</v>
      </c>
      <c r="B23" s="88"/>
      <c r="C23" s="88"/>
      <c r="D23" s="88"/>
      <c r="E23" s="88"/>
      <c r="F23" s="88"/>
      <c r="G23" s="90">
        <v>808197</v>
      </c>
      <c r="H23" s="88"/>
      <c r="I23" s="90"/>
    </row>
    <row r="24" spans="1:9" ht="15">
      <c r="A24" s="88" t="s">
        <v>182</v>
      </c>
      <c r="B24" s="88"/>
      <c r="C24" s="88"/>
      <c r="D24" s="88"/>
      <c r="E24" s="88"/>
      <c r="F24" s="88"/>
      <c r="G24" s="90">
        <v>332606</v>
      </c>
      <c r="H24" s="88"/>
      <c r="I24" s="90"/>
    </row>
    <row r="25" spans="1:9" ht="15">
      <c r="A25" s="88" t="s">
        <v>183</v>
      </c>
      <c r="B25" s="88"/>
      <c r="C25" s="88"/>
      <c r="D25" s="88"/>
      <c r="E25" s="88"/>
      <c r="F25" s="88"/>
      <c r="G25" s="90">
        <v>9806</v>
      </c>
      <c r="H25" s="88"/>
      <c r="I25" s="88"/>
    </row>
    <row r="26" spans="1:9" ht="15">
      <c r="A26" s="88" t="s">
        <v>184</v>
      </c>
      <c r="B26" s="88"/>
      <c r="C26" s="88"/>
      <c r="D26" s="88"/>
      <c r="E26" s="88"/>
      <c r="F26" s="88"/>
      <c r="G26" s="90">
        <v>20939</v>
      </c>
      <c r="H26" s="88"/>
      <c r="I26" s="90"/>
    </row>
    <row r="27" spans="1:9" ht="15">
      <c r="A27" s="88" t="s">
        <v>185</v>
      </c>
      <c r="B27" s="88"/>
      <c r="C27" s="88"/>
      <c r="D27" s="88"/>
      <c r="E27" s="88"/>
      <c r="F27" s="88"/>
      <c r="G27" s="90">
        <v>720000</v>
      </c>
      <c r="H27" s="88"/>
      <c r="I27" s="88"/>
    </row>
    <row r="28" spans="1:10" ht="15">
      <c r="A28" s="88" t="s">
        <v>186</v>
      </c>
      <c r="B28" s="88"/>
      <c r="C28" s="88"/>
      <c r="D28" s="88"/>
      <c r="E28" s="88"/>
      <c r="F28" s="88"/>
      <c r="G28" s="90">
        <v>110358</v>
      </c>
      <c r="H28" s="88"/>
      <c r="I28" s="88"/>
      <c r="J28" s="96"/>
    </row>
    <row r="29" spans="1:10" ht="15">
      <c r="A29" s="88" t="s">
        <v>187</v>
      </c>
      <c r="B29" s="88"/>
      <c r="C29" s="88"/>
      <c r="D29" s="88"/>
      <c r="E29" s="88"/>
      <c r="F29" s="88"/>
      <c r="G29" s="90">
        <v>128274</v>
      </c>
      <c r="H29" s="88"/>
      <c r="I29" s="88"/>
      <c r="J29" s="96"/>
    </row>
    <row r="30" spans="1:11" ht="15">
      <c r="A30" s="88" t="s">
        <v>188</v>
      </c>
      <c r="B30" s="88"/>
      <c r="C30" s="88"/>
      <c r="D30" s="88"/>
      <c r="E30" s="88"/>
      <c r="F30" s="88"/>
      <c r="G30" s="90">
        <v>43890</v>
      </c>
      <c r="H30" s="88"/>
      <c r="I30" s="88"/>
      <c r="J30" s="96"/>
      <c r="K30" s="96"/>
    </row>
    <row r="31" spans="1:9" ht="15">
      <c r="A31" s="88" t="s">
        <v>189</v>
      </c>
      <c r="B31" s="88"/>
      <c r="C31" s="88"/>
      <c r="D31" s="88"/>
      <c r="E31" s="88"/>
      <c r="F31" s="88"/>
      <c r="G31" s="90">
        <v>36850</v>
      </c>
      <c r="H31" s="88"/>
      <c r="I31" s="88"/>
    </row>
    <row r="32" spans="1:11" ht="15">
      <c r="A32" s="88" t="s">
        <v>190</v>
      </c>
      <c r="B32" s="88"/>
      <c r="C32" s="88"/>
      <c r="D32" s="88"/>
      <c r="E32" s="88"/>
      <c r="F32" s="88"/>
      <c r="G32" s="90">
        <v>6600</v>
      </c>
      <c r="H32" s="88"/>
      <c r="I32" s="90"/>
      <c r="K32" s="96"/>
    </row>
    <row r="33" spans="1:9" ht="15">
      <c r="A33" s="88" t="s">
        <v>191</v>
      </c>
      <c r="B33" s="88"/>
      <c r="C33" s="88"/>
      <c r="D33" s="88"/>
      <c r="E33" s="88"/>
      <c r="F33" s="88"/>
      <c r="G33" s="90">
        <v>21700</v>
      </c>
      <c r="H33" s="88"/>
      <c r="I33" s="90"/>
    </row>
    <row r="34" spans="1:9" ht="15">
      <c r="A34" s="88" t="s">
        <v>192</v>
      </c>
      <c r="B34" s="88"/>
      <c r="C34" s="88"/>
      <c r="D34" s="88"/>
      <c r="E34" s="88"/>
      <c r="F34" s="88"/>
      <c r="G34" s="90">
        <v>18000000</v>
      </c>
      <c r="H34" s="88"/>
      <c r="I34" s="88"/>
    </row>
    <row r="35" spans="1:9" ht="15">
      <c r="A35" s="88" t="s">
        <v>193</v>
      </c>
      <c r="B35" s="88"/>
      <c r="C35" s="88"/>
      <c r="D35" s="88"/>
      <c r="E35" s="88"/>
      <c r="F35" s="88"/>
      <c r="G35" s="90">
        <v>30000</v>
      </c>
      <c r="H35" s="88"/>
      <c r="I35" s="88"/>
    </row>
    <row r="36" spans="1:9" ht="15">
      <c r="A36" s="97" t="s">
        <v>194</v>
      </c>
      <c r="B36" s="97"/>
      <c r="C36" s="97"/>
      <c r="D36" s="97"/>
      <c r="E36" s="97"/>
      <c r="F36" s="97"/>
      <c r="G36" s="98">
        <v>472906</v>
      </c>
      <c r="H36" s="88"/>
      <c r="I36" s="90"/>
    </row>
    <row r="37" spans="1:9" ht="15">
      <c r="A37" s="87" t="s">
        <v>195</v>
      </c>
      <c r="B37" s="88"/>
      <c r="C37" s="88"/>
      <c r="D37" s="88"/>
      <c r="E37" s="88"/>
      <c r="F37" s="88"/>
      <c r="G37" s="95">
        <f>SUM(G18:G36)</f>
        <v>21545255</v>
      </c>
      <c r="H37" s="88"/>
      <c r="I37" s="90"/>
    </row>
    <row r="38" spans="1:9" ht="15">
      <c r="A38" s="88"/>
      <c r="B38" s="88"/>
      <c r="C38" s="88"/>
      <c r="D38" s="88"/>
      <c r="E38" s="88"/>
      <c r="F38" s="88"/>
      <c r="G38" s="88"/>
      <c r="H38" s="88"/>
      <c r="I38" s="90"/>
    </row>
    <row r="39" spans="1:9" ht="15">
      <c r="A39" s="87" t="s">
        <v>196</v>
      </c>
      <c r="B39" s="87"/>
      <c r="C39" s="87"/>
      <c r="D39" s="87"/>
      <c r="E39" s="87"/>
      <c r="F39" s="87"/>
      <c r="G39" s="95">
        <v>82311</v>
      </c>
      <c r="H39" s="88"/>
      <c r="I39" s="88"/>
    </row>
    <row r="40" spans="1:9" ht="15">
      <c r="A40" s="88" t="s">
        <v>197</v>
      </c>
      <c r="B40" s="88"/>
      <c r="C40" s="88"/>
      <c r="D40" s="88"/>
      <c r="E40" s="88"/>
      <c r="F40" s="88"/>
      <c r="G40" s="90">
        <f>SUM(G15)</f>
        <v>21532043</v>
      </c>
      <c r="H40" s="88"/>
      <c r="I40" s="88"/>
    </row>
    <row r="41" spans="1:9" ht="15">
      <c r="A41" s="88" t="s">
        <v>198</v>
      </c>
      <c r="B41" s="88"/>
      <c r="C41" s="88"/>
      <c r="D41" s="88"/>
      <c r="E41" s="88"/>
      <c r="F41" s="88"/>
      <c r="G41" s="90">
        <f>SUM(G37)</f>
        <v>21545255</v>
      </c>
      <c r="H41" s="88"/>
      <c r="I41" s="90"/>
    </row>
    <row r="42" spans="1:9" ht="15">
      <c r="A42" s="87" t="s">
        <v>199</v>
      </c>
      <c r="B42" s="87"/>
      <c r="C42" s="87"/>
      <c r="D42" s="87"/>
      <c r="E42" s="87"/>
      <c r="F42" s="87"/>
      <c r="G42" s="95">
        <f>SUM(G39+G40-G41)</f>
        <v>69099</v>
      </c>
      <c r="H42" s="88"/>
      <c r="I42" s="88"/>
    </row>
    <row r="43" spans="1:9" ht="15">
      <c r="A43" s="88"/>
      <c r="B43" s="88"/>
      <c r="C43" s="88"/>
      <c r="D43" s="88"/>
      <c r="E43" s="88"/>
      <c r="F43" s="88"/>
      <c r="G43" s="88"/>
      <c r="H43" s="88"/>
      <c r="I43" s="90"/>
    </row>
    <row r="44" spans="1:9" ht="15">
      <c r="A44" s="88" t="s">
        <v>200</v>
      </c>
      <c r="B44" s="88"/>
      <c r="C44" s="88"/>
      <c r="D44" s="88"/>
      <c r="E44" s="88"/>
      <c r="F44" s="88"/>
      <c r="G44" s="88"/>
      <c r="H44" s="88"/>
      <c r="I44" s="88"/>
    </row>
    <row r="45" spans="1:9" ht="15">
      <c r="A45" s="88"/>
      <c r="B45" s="88"/>
      <c r="C45" s="88"/>
      <c r="D45" s="88"/>
      <c r="E45" s="93"/>
      <c r="F45" s="93"/>
      <c r="G45" s="93"/>
      <c r="H45" s="88"/>
      <c r="I45" s="88"/>
    </row>
    <row r="46" spans="1:9" ht="15">
      <c r="A46" s="88"/>
      <c r="B46" s="88"/>
      <c r="C46" s="88"/>
      <c r="D46" s="88"/>
      <c r="E46" s="88"/>
      <c r="F46" s="99" t="s">
        <v>164</v>
      </c>
      <c r="G46" s="88"/>
      <c r="H46" s="88"/>
      <c r="I46" s="88"/>
    </row>
    <row r="47" spans="1:9" ht="15">
      <c r="A47" s="88"/>
      <c r="B47" s="88"/>
      <c r="C47" s="88"/>
      <c r="D47" s="88"/>
      <c r="E47" s="88"/>
      <c r="F47" s="88"/>
      <c r="G47" s="88"/>
      <c r="H47" s="88"/>
      <c r="I47" s="88"/>
    </row>
    <row r="48" spans="1:9" ht="15">
      <c r="A48" s="88"/>
      <c r="B48" s="88"/>
      <c r="C48" s="88"/>
      <c r="D48" s="88"/>
      <c r="E48" s="88"/>
      <c r="F48" s="88"/>
      <c r="G48" s="88"/>
      <c r="H48" s="88"/>
      <c r="I48" s="88"/>
    </row>
    <row r="49" spans="1:9" ht="15">
      <c r="A49" s="88"/>
      <c r="B49" s="88"/>
      <c r="C49" s="88"/>
      <c r="D49" s="88"/>
      <c r="E49" s="88"/>
      <c r="F49" s="88"/>
      <c r="G49" s="88"/>
      <c r="H49" s="88"/>
      <c r="I49" s="88"/>
    </row>
    <row r="50" spans="1:9" ht="15">
      <c r="A50" s="88"/>
      <c r="B50" s="88"/>
      <c r="C50" s="88"/>
      <c r="D50" s="88"/>
      <c r="E50" s="88"/>
      <c r="F50" s="88"/>
      <c r="G50" s="88"/>
      <c r="H50" s="88"/>
      <c r="I50" s="88"/>
    </row>
    <row r="51" spans="1:9" ht="15">
      <c r="A51" s="88"/>
      <c r="B51" s="88"/>
      <c r="C51" s="88"/>
      <c r="D51" s="88"/>
      <c r="E51" s="88"/>
      <c r="F51" s="88"/>
      <c r="G51" s="88"/>
      <c r="H51" s="88"/>
      <c r="I51" s="88"/>
    </row>
    <row r="52" spans="1:9" ht="15">
      <c r="A52" s="88"/>
      <c r="B52" s="88"/>
      <c r="C52" s="88"/>
      <c r="D52" s="88"/>
      <c r="E52" s="88"/>
      <c r="F52" s="88"/>
      <c r="G52" s="88"/>
      <c r="H52" s="88"/>
      <c r="I52" s="88"/>
    </row>
    <row r="53" spans="1:9" ht="15">
      <c r="A53" s="88"/>
      <c r="B53" s="88"/>
      <c r="C53" s="87">
        <v>2006</v>
      </c>
      <c r="D53" s="88"/>
      <c r="E53" s="88"/>
      <c r="F53" s="88"/>
      <c r="G53" s="88"/>
      <c r="H53" s="88"/>
      <c r="I53" s="88"/>
    </row>
    <row r="54" spans="1:9" ht="15">
      <c r="A54" s="88"/>
      <c r="B54" s="88"/>
      <c r="C54" s="88"/>
      <c r="D54" s="88"/>
      <c r="E54" s="88"/>
      <c r="F54" s="88"/>
      <c r="G54" s="88"/>
      <c r="H54" s="88"/>
      <c r="I54" s="88"/>
    </row>
    <row r="55" spans="1:9" ht="15">
      <c r="A55" s="88"/>
      <c r="B55" s="88"/>
      <c r="C55" s="88"/>
      <c r="D55" s="88"/>
      <c r="E55" s="88"/>
      <c r="F55" s="88"/>
      <c r="G55" s="88"/>
      <c r="H55" s="88"/>
      <c r="I55" s="88"/>
    </row>
    <row r="56" spans="1:9" ht="15">
      <c r="A56" s="88"/>
      <c r="B56" s="88"/>
      <c r="C56" s="88" t="s">
        <v>201</v>
      </c>
      <c r="D56" s="88"/>
      <c r="E56" s="88" t="s">
        <v>202</v>
      </c>
      <c r="F56" s="88"/>
      <c r="G56" s="88" t="s">
        <v>203</v>
      </c>
      <c r="H56" s="88"/>
      <c r="I56" s="88"/>
    </row>
    <row r="57" spans="1:9" ht="15">
      <c r="A57" s="88"/>
      <c r="B57" s="88"/>
      <c r="C57" s="88"/>
      <c r="D57" s="88"/>
      <c r="E57" s="88"/>
      <c r="F57" s="88"/>
      <c r="G57" s="88"/>
      <c r="H57" s="88"/>
      <c r="I57" s="88"/>
    </row>
    <row r="58" spans="1:9" ht="15">
      <c r="A58" s="88" t="s">
        <v>204</v>
      </c>
      <c r="B58" s="88"/>
      <c r="C58" s="88">
        <v>7446</v>
      </c>
      <c r="D58" s="88"/>
      <c r="E58" s="88">
        <v>9000</v>
      </c>
      <c r="F58" s="88"/>
      <c r="G58" s="88">
        <f aca="true" t="shared" si="0" ref="G58:G63">SUM(C58-E58)</f>
        <v>-1554</v>
      </c>
      <c r="H58" s="88"/>
      <c r="I58" s="88"/>
    </row>
    <row r="59" spans="1:9" ht="15">
      <c r="A59" s="88" t="s">
        <v>139</v>
      </c>
      <c r="B59" s="88"/>
      <c r="C59" s="88">
        <v>3415</v>
      </c>
      <c r="D59" s="88"/>
      <c r="E59" s="88">
        <v>3415</v>
      </c>
      <c r="F59" s="88"/>
      <c r="G59" s="88">
        <f t="shared" si="0"/>
        <v>0</v>
      </c>
      <c r="H59" s="88"/>
      <c r="I59" s="88"/>
    </row>
    <row r="60" spans="1:9" ht="15">
      <c r="A60" s="88" t="s">
        <v>205</v>
      </c>
      <c r="B60" s="88"/>
      <c r="C60" s="88">
        <v>54560</v>
      </c>
      <c r="D60" s="88"/>
      <c r="E60" s="88">
        <v>68200</v>
      </c>
      <c r="F60" s="88"/>
      <c r="G60" s="88">
        <f t="shared" si="0"/>
        <v>-13640</v>
      </c>
      <c r="H60" s="88"/>
      <c r="I60" s="88"/>
    </row>
    <row r="61" spans="1:9" ht="15">
      <c r="A61" s="88" t="s">
        <v>206</v>
      </c>
      <c r="B61" s="88"/>
      <c r="C61" s="88">
        <v>29780</v>
      </c>
      <c r="D61" s="88"/>
      <c r="E61" s="88">
        <v>27280</v>
      </c>
      <c r="F61" s="88"/>
      <c r="G61" s="88">
        <f t="shared" si="0"/>
        <v>2500</v>
      </c>
      <c r="H61" s="88"/>
      <c r="I61" s="88"/>
    </row>
    <row r="62" spans="1:9" ht="15">
      <c r="A62" s="93" t="s">
        <v>207</v>
      </c>
      <c r="B62" s="93"/>
      <c r="C62" s="93">
        <v>586799</v>
      </c>
      <c r="D62" s="93"/>
      <c r="E62" s="93">
        <v>573159</v>
      </c>
      <c r="F62" s="93"/>
      <c r="G62" s="93">
        <f t="shared" si="0"/>
        <v>13640</v>
      </c>
      <c r="H62" s="88"/>
      <c r="I62" s="88"/>
    </row>
    <row r="63" spans="1:9" ht="15">
      <c r="A63" s="88" t="s">
        <v>145</v>
      </c>
      <c r="B63" s="88"/>
      <c r="C63" s="88">
        <f>SUM(C58:C62)</f>
        <v>682000</v>
      </c>
      <c r="D63" s="88"/>
      <c r="E63" s="88">
        <f>SUM(E58:E62)</f>
        <v>681054</v>
      </c>
      <c r="F63" s="88"/>
      <c r="G63" s="88">
        <f t="shared" si="0"/>
        <v>946</v>
      </c>
      <c r="H63" s="88"/>
      <c r="I63" s="88"/>
    </row>
    <row r="64" spans="1:9" ht="15">
      <c r="A64" s="88"/>
      <c r="B64" s="88"/>
      <c r="C64" s="88"/>
      <c r="D64" s="88"/>
      <c r="E64" s="88"/>
      <c r="F64" s="88"/>
      <c r="G64" s="88"/>
      <c r="H64" s="88"/>
      <c r="I64" s="88"/>
    </row>
    <row r="65" spans="1:9" ht="12.75">
      <c r="A65" s="100"/>
      <c r="B65" s="100"/>
      <c r="C65" s="100"/>
      <c r="D65" s="100"/>
      <c r="E65" s="100"/>
      <c r="F65" s="100"/>
      <c r="G65" s="100"/>
      <c r="H65" s="100"/>
      <c r="I65" s="100"/>
    </row>
    <row r="66" spans="1:9" ht="12.75">
      <c r="A66" s="100"/>
      <c r="B66" s="100"/>
      <c r="C66" s="100"/>
      <c r="D66" s="100"/>
      <c r="E66" s="100"/>
      <c r="F66" s="100"/>
      <c r="G66" s="100"/>
      <c r="H66" s="100"/>
      <c r="I66" s="100"/>
    </row>
  </sheetData>
  <mergeCells count="2">
    <mergeCell ref="A4:G4"/>
    <mergeCell ref="A5:G5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I28" sqref="I28"/>
    </sheetView>
  </sheetViews>
  <sheetFormatPr defaultColWidth="9.140625" defaultRowHeight="12.75"/>
  <cols>
    <col min="1" max="1" width="5.8515625" style="101" customWidth="1"/>
    <col min="2" max="2" width="6.7109375" style="101" customWidth="1"/>
    <col min="3" max="3" width="29.7109375" style="101" customWidth="1"/>
    <col min="4" max="4" width="10.7109375" style="101" customWidth="1"/>
    <col min="5" max="5" width="11.8515625" style="101" customWidth="1"/>
    <col min="6" max="6" width="10.421875" style="101" customWidth="1"/>
    <col min="7" max="7" width="10.28125" style="101" customWidth="1"/>
    <col min="8" max="8" width="9.00390625" style="101" customWidth="1"/>
    <col min="9" max="9" width="10.7109375" style="101" customWidth="1"/>
    <col min="10" max="16384" width="9.00390625" style="101" customWidth="1"/>
  </cols>
  <sheetData>
    <row r="2" spans="1:3" ht="15">
      <c r="A2" s="102" t="s">
        <v>129</v>
      </c>
      <c r="B2" s="102"/>
      <c r="C2" s="102"/>
    </row>
    <row r="3" spans="1:3" ht="15">
      <c r="A3" s="102" t="s">
        <v>130</v>
      </c>
      <c r="B3" s="102"/>
      <c r="C3" s="102"/>
    </row>
    <row r="4" spans="1:3" ht="15">
      <c r="A4" s="102"/>
      <c r="B4" s="102"/>
      <c r="C4" s="102"/>
    </row>
    <row r="5" spans="1:3" ht="15">
      <c r="A5" s="102"/>
      <c r="B5" s="102"/>
      <c r="C5" s="102"/>
    </row>
    <row r="6" spans="1:3" ht="15">
      <c r="A6" s="102"/>
      <c r="B6" s="102"/>
      <c r="C6" s="102"/>
    </row>
    <row r="7" spans="1:7" ht="18" customHeight="1">
      <c r="A7" s="103" t="s">
        <v>131</v>
      </c>
      <c r="B7" s="103"/>
      <c r="C7" s="103"/>
      <c r="D7" s="103"/>
      <c r="E7" s="103"/>
      <c r="F7" s="103"/>
      <c r="G7" s="103"/>
    </row>
    <row r="8" spans="1:7" ht="12.75">
      <c r="A8" s="104" t="s">
        <v>208</v>
      </c>
      <c r="B8" s="104"/>
      <c r="C8" s="104"/>
      <c r="D8" s="104"/>
      <c r="E8" s="104"/>
      <c r="F8" s="104"/>
      <c r="G8" s="104"/>
    </row>
    <row r="9" spans="1:7" ht="12.75">
      <c r="A9" s="104" t="s">
        <v>209</v>
      </c>
      <c r="B9" s="104"/>
      <c r="C9" s="104"/>
      <c r="D9" s="104"/>
      <c r="E9" s="104"/>
      <c r="F9" s="104"/>
      <c r="G9" s="104"/>
    </row>
    <row r="11" spans="1:7" ht="26.25" customHeight="1">
      <c r="A11" s="105" t="s">
        <v>210</v>
      </c>
      <c r="B11" s="106" t="s">
        <v>211</v>
      </c>
      <c r="C11" s="107" t="s">
        <v>212</v>
      </c>
      <c r="D11" s="106" t="s">
        <v>213</v>
      </c>
      <c r="E11" s="108" t="s">
        <v>214</v>
      </c>
      <c r="F11" s="108" t="s">
        <v>215</v>
      </c>
      <c r="G11" s="105" t="s">
        <v>216</v>
      </c>
    </row>
    <row r="12" spans="1:7" ht="18" customHeight="1">
      <c r="A12" s="109" t="s">
        <v>12</v>
      </c>
      <c r="B12" s="108"/>
      <c r="C12" s="110" t="s">
        <v>217</v>
      </c>
      <c r="D12" s="111">
        <v>6000000</v>
      </c>
      <c r="E12" s="112">
        <v>1268384</v>
      </c>
      <c r="F12" s="112">
        <v>30000</v>
      </c>
      <c r="G12" s="113">
        <f aca="true" t="shared" si="0" ref="G12:G21">SUM(D12-E12-F12)</f>
        <v>4701616</v>
      </c>
    </row>
    <row r="13" spans="1:7" ht="18" customHeight="1">
      <c r="A13" s="109" t="s">
        <v>14</v>
      </c>
      <c r="B13" s="106"/>
      <c r="C13" s="110" t="s">
        <v>218</v>
      </c>
      <c r="D13" s="111">
        <v>10500000</v>
      </c>
      <c r="E13" s="112">
        <v>1529260</v>
      </c>
      <c r="F13" s="112">
        <v>210000</v>
      </c>
      <c r="G13" s="111">
        <f t="shared" si="0"/>
        <v>8760740</v>
      </c>
    </row>
    <row r="14" spans="1:7" ht="18" customHeight="1">
      <c r="A14" s="109" t="s">
        <v>16</v>
      </c>
      <c r="B14" s="106"/>
      <c r="C14" s="110" t="s">
        <v>219</v>
      </c>
      <c r="D14" s="111">
        <v>18000000</v>
      </c>
      <c r="E14" s="112"/>
      <c r="F14" s="112">
        <v>180000</v>
      </c>
      <c r="G14" s="111">
        <f t="shared" si="0"/>
        <v>17820000</v>
      </c>
    </row>
    <row r="15" spans="1:7" ht="18" customHeight="1">
      <c r="A15" s="109" t="s">
        <v>18</v>
      </c>
      <c r="B15" s="106"/>
      <c r="C15" s="114" t="s">
        <v>220</v>
      </c>
      <c r="D15" s="115">
        <f>SUM(D12:D14)</f>
        <v>34500000</v>
      </c>
      <c r="E15" s="115">
        <f>SUM(E12:E14)</f>
        <v>2797644</v>
      </c>
      <c r="F15" s="115">
        <f>SUM(F12:F14)</f>
        <v>420000</v>
      </c>
      <c r="G15" s="115">
        <f t="shared" si="0"/>
        <v>31282356</v>
      </c>
    </row>
    <row r="16" spans="1:7" ht="18" customHeight="1">
      <c r="A16" s="109" t="s">
        <v>20</v>
      </c>
      <c r="B16" s="106"/>
      <c r="C16" s="109"/>
      <c r="D16" s="111"/>
      <c r="E16" s="116"/>
      <c r="F16" s="116"/>
      <c r="G16" s="111">
        <f t="shared" si="0"/>
        <v>0</v>
      </c>
    </row>
    <row r="17" spans="1:7" ht="18" customHeight="1">
      <c r="A17" s="109" t="s">
        <v>22</v>
      </c>
      <c r="B17" s="117"/>
      <c r="C17" s="117" t="s">
        <v>221</v>
      </c>
      <c r="D17" s="113">
        <v>60000</v>
      </c>
      <c r="E17" s="113">
        <v>60000</v>
      </c>
      <c r="F17" s="113">
        <v>0</v>
      </c>
      <c r="G17" s="113">
        <f t="shared" si="0"/>
        <v>0</v>
      </c>
    </row>
    <row r="18" spans="1:7" ht="18" customHeight="1">
      <c r="A18" s="109" t="s">
        <v>24</v>
      </c>
      <c r="B18" s="117"/>
      <c r="C18" s="117" t="s">
        <v>222</v>
      </c>
      <c r="D18" s="113">
        <v>79988</v>
      </c>
      <c r="E18" s="113">
        <v>79188</v>
      </c>
      <c r="F18" s="113">
        <v>800</v>
      </c>
      <c r="G18" s="113">
        <f t="shared" si="0"/>
        <v>0</v>
      </c>
    </row>
    <row r="19" spans="1:7" ht="18" customHeight="1">
      <c r="A19" s="109" t="s">
        <v>26</v>
      </c>
      <c r="B19" s="117"/>
      <c r="C19" s="117" t="s">
        <v>223</v>
      </c>
      <c r="D19" s="113">
        <v>199988</v>
      </c>
      <c r="E19" s="113">
        <v>80630</v>
      </c>
      <c r="F19" s="113">
        <v>39998</v>
      </c>
      <c r="G19" s="113">
        <f t="shared" si="0"/>
        <v>79360</v>
      </c>
    </row>
    <row r="20" spans="1:7" ht="18" customHeight="1">
      <c r="A20" s="109" t="s">
        <v>28</v>
      </c>
      <c r="B20" s="117"/>
      <c r="C20" s="117" t="s">
        <v>224</v>
      </c>
      <c r="D20" s="113">
        <v>95990</v>
      </c>
      <c r="E20" s="113">
        <v>35496</v>
      </c>
      <c r="F20" s="113">
        <v>31677</v>
      </c>
      <c r="G20" s="113">
        <f t="shared" si="0"/>
        <v>28817</v>
      </c>
    </row>
    <row r="21" spans="1:7" ht="18" customHeight="1">
      <c r="A21" s="109" t="s">
        <v>30</v>
      </c>
      <c r="B21" s="117"/>
      <c r="C21" s="117" t="s">
        <v>225</v>
      </c>
      <c r="D21" s="113">
        <v>199900</v>
      </c>
      <c r="E21" s="113"/>
      <c r="F21" s="113">
        <v>28986</v>
      </c>
      <c r="G21" s="113">
        <f t="shared" si="0"/>
        <v>170914</v>
      </c>
    </row>
    <row r="22" spans="1:7" ht="18" customHeight="1">
      <c r="A22" s="109" t="s">
        <v>32</v>
      </c>
      <c r="B22" s="117"/>
      <c r="C22" s="118" t="s">
        <v>226</v>
      </c>
      <c r="D22" s="119">
        <f>SUM(D17:D21)</f>
        <v>635866</v>
      </c>
      <c r="E22" s="119">
        <f>SUM(E17:E21)</f>
        <v>255314</v>
      </c>
      <c r="F22" s="119">
        <f>SUM(F17:F21)</f>
        <v>101461</v>
      </c>
      <c r="G22" s="119">
        <f>SUM(G17:G21)</f>
        <v>279091</v>
      </c>
    </row>
    <row r="23" spans="1:7" ht="18" customHeight="1">
      <c r="A23" s="109" t="s">
        <v>34</v>
      </c>
      <c r="B23" s="117"/>
      <c r="C23" s="117" t="s">
        <v>179</v>
      </c>
      <c r="D23" s="113">
        <v>0</v>
      </c>
      <c r="E23" s="113"/>
      <c r="F23" s="113">
        <v>0</v>
      </c>
      <c r="G23" s="113">
        <f>SUM(D23-E23-F23)</f>
        <v>0</v>
      </c>
    </row>
    <row r="24" spans="1:7" ht="18" customHeight="1">
      <c r="A24" s="109" t="s">
        <v>36</v>
      </c>
      <c r="B24" s="117"/>
      <c r="C24" s="118" t="s">
        <v>227</v>
      </c>
      <c r="D24" s="119">
        <f>SUM(D15,D22)</f>
        <v>35135866</v>
      </c>
      <c r="E24" s="119">
        <f>SUM(E15,E22)</f>
        <v>3052958</v>
      </c>
      <c r="F24" s="119">
        <f>SUM(F15,F22)</f>
        <v>521461</v>
      </c>
      <c r="G24" s="119">
        <f>SUM(G15,G22)</f>
        <v>31561447</v>
      </c>
    </row>
    <row r="25" spans="1:7" ht="18" customHeight="1">
      <c r="A25" s="109" t="s">
        <v>38</v>
      </c>
      <c r="B25" s="117"/>
      <c r="C25" s="117"/>
      <c r="D25" s="113"/>
      <c r="E25" s="113"/>
      <c r="F25" s="113"/>
      <c r="G25" s="113">
        <f>SUM(D25-E25-F25)</f>
        <v>0</v>
      </c>
    </row>
    <row r="26" spans="1:7" ht="18" customHeight="1">
      <c r="A26" s="109" t="s">
        <v>40</v>
      </c>
      <c r="B26" s="117"/>
      <c r="C26" s="118" t="s">
        <v>228</v>
      </c>
      <c r="D26" s="119">
        <f>SUM(D24)</f>
        <v>35135866</v>
      </c>
      <c r="E26" s="119">
        <f>SUM(E24)</f>
        <v>3052958</v>
      </c>
      <c r="F26" s="119">
        <f>SUM(F24)</f>
        <v>521461</v>
      </c>
      <c r="G26" s="119">
        <f>SUM(G24)</f>
        <v>31561447</v>
      </c>
    </row>
    <row r="27" ht="18" customHeight="1">
      <c r="I27" s="120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3">
    <mergeCell ref="A7:G7"/>
    <mergeCell ref="A8:G8"/>
    <mergeCell ref="A9:G9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Dobos Péter</cp:lastModifiedBy>
  <cp:lastPrinted>2008-08-21T18:30:37Z</cp:lastPrinted>
  <dcterms:created xsi:type="dcterms:W3CDTF">2001-05-16T08:17:53Z</dcterms:created>
  <dcterms:modified xsi:type="dcterms:W3CDTF">2008-08-21T18:31:14Z</dcterms:modified>
  <cp:category/>
  <cp:version/>
  <cp:contentType/>
  <cp:contentStatus/>
</cp:coreProperties>
</file>